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 Basics to Advance 2025\Module 6\"/>
    </mc:Choice>
  </mc:AlternateContent>
  <xr:revisionPtr revIDLastSave="0" documentId="8_{EC91D923-CC41-4092-8790-DAE997B64BEA}" xr6:coauthVersionLast="47" xr6:coauthVersionMax="47" xr10:uidLastSave="{00000000-0000-0000-0000-000000000000}"/>
  <bookViews>
    <workbookView xWindow="-110" yWindow="-110" windowWidth="19420" windowHeight="11020" firstSheet="3" activeTab="7" xr2:uid="{3A1CC541-9344-49C7-AFF0-FD1013EBFD0C}"/>
  </bookViews>
  <sheets>
    <sheet name="SUMIF" sheetId="1" r:id="rId1"/>
    <sheet name="AVERAGEIF" sheetId="2" r:id="rId2"/>
    <sheet name="Numeric criteria " sheetId="3" r:id="rId3"/>
    <sheet name="Date criteria" sheetId="4" r:id="rId4"/>
    <sheet name="COUNTIF" sheetId="5" r:id="rId5"/>
    <sheet name="SUMIFS" sheetId="6" r:id="rId6"/>
    <sheet name="AVERAGEIFS" sheetId="7" r:id="rId7"/>
    <sheet name="COUNTIFS" sheetId="8" r:id="rId8"/>
  </sheets>
  <definedNames>
    <definedName name="A">'Numeric criteria '!$L$3</definedName>
    <definedName name="B">'Numeric criteria '!$L$4</definedName>
    <definedName name="D">'Numeric criteria '!$L$6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8" l="1"/>
  <c r="I9" i="8"/>
  <c r="I6" i="8"/>
  <c r="I9" i="7"/>
  <c r="I8" i="7"/>
  <c r="I5" i="7"/>
  <c r="I9" i="6"/>
  <c r="I4" i="6"/>
  <c r="I9" i="5"/>
  <c r="I10" i="5"/>
  <c r="I8" i="5"/>
  <c r="I6" i="5"/>
  <c r="I16" i="4"/>
  <c r="I17" i="4"/>
  <c r="I18" i="4"/>
  <c r="I15" i="4"/>
  <c r="I7" i="4"/>
  <c r="I8" i="4"/>
  <c r="I6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" i="3"/>
  <c r="I9" i="2"/>
  <c r="I6" i="2"/>
  <c r="H14" i="1"/>
  <c r="H11" i="1"/>
</calcChain>
</file>

<file path=xl/sharedStrings.xml><?xml version="1.0" encoding="utf-8"?>
<sst xmlns="http://schemas.openxmlformats.org/spreadsheetml/2006/main" count="613" uniqueCount="91">
  <si>
    <t>Division</t>
  </si>
  <si>
    <t>Region</t>
  </si>
  <si>
    <t>App</t>
  </si>
  <si>
    <t>Profit</t>
  </si>
  <si>
    <t>Game</t>
  </si>
  <si>
    <t>Europe</t>
  </si>
  <si>
    <t>Baden</t>
  </si>
  <si>
    <t>Productivity</t>
  </si>
  <si>
    <t>Asia</t>
  </si>
  <si>
    <t>WenCaL</t>
  </si>
  <si>
    <t>Utility</t>
  </si>
  <si>
    <t>Didactic</t>
  </si>
  <si>
    <t>Aviatrr</t>
  </si>
  <si>
    <t>Australia</t>
  </si>
  <si>
    <t>Twenty20</t>
  </si>
  <si>
    <t>Mirrrr</t>
  </si>
  <si>
    <t>South America</t>
  </si>
  <si>
    <t>Arcade</t>
  </si>
  <si>
    <t>Kryptis</t>
  </si>
  <si>
    <t>Voltage</t>
  </si>
  <si>
    <t>Jellyfish</t>
  </si>
  <si>
    <t>Accord</t>
  </si>
  <si>
    <t>Amplefio</t>
  </si>
  <si>
    <t>North America</t>
  </si>
  <si>
    <t>Kind Ape</t>
  </si>
  <si>
    <t>Misty Wash</t>
  </si>
  <si>
    <t>Blend</t>
  </si>
  <si>
    <t>Twistrr</t>
  </si>
  <si>
    <t>Perino</t>
  </si>
  <si>
    <t>Tanox</t>
  </si>
  <si>
    <t>Right App</t>
  </si>
  <si>
    <t>Sleops</t>
  </si>
  <si>
    <t>SUMIF</t>
  </si>
  <si>
    <t>What is Total  profit greater than 5,000</t>
  </si>
  <si>
    <t>What is Total  profit less than 2,000</t>
  </si>
  <si>
    <t>SUM</t>
  </si>
  <si>
    <t>What is the average profit greater than 3000</t>
  </si>
  <si>
    <t>AVERAGEIF</t>
  </si>
  <si>
    <t>What is the average profit less than or equal to 3000</t>
  </si>
  <si>
    <t>Student</t>
  </si>
  <si>
    <t>Test 01</t>
  </si>
  <si>
    <t>Test 02</t>
  </si>
  <si>
    <t>Test 03</t>
  </si>
  <si>
    <t>Test 04</t>
  </si>
  <si>
    <t>Final</t>
  </si>
  <si>
    <t>Final Grade</t>
  </si>
  <si>
    <t>Ahmed</t>
  </si>
  <si>
    <t>B</t>
  </si>
  <si>
    <t>Ayaan</t>
  </si>
  <si>
    <t>D</t>
  </si>
  <si>
    <t>Hassan</t>
  </si>
  <si>
    <t>Nimco</t>
  </si>
  <si>
    <t>C</t>
  </si>
  <si>
    <t>Abdi</t>
  </si>
  <si>
    <t>Khadija</t>
  </si>
  <si>
    <t>Mohamed</t>
  </si>
  <si>
    <t>Farah</t>
  </si>
  <si>
    <t>Fadumo</t>
  </si>
  <si>
    <t>Jama</t>
  </si>
  <si>
    <t>Hodan</t>
  </si>
  <si>
    <t>Yusuf</t>
  </si>
  <si>
    <t>Deeqa</t>
  </si>
  <si>
    <t>Hibo</t>
  </si>
  <si>
    <t>A</t>
  </si>
  <si>
    <t>Omar</t>
  </si>
  <si>
    <t>Saido</t>
  </si>
  <si>
    <t>Ibrahim</t>
  </si>
  <si>
    <t>Leylo</t>
  </si>
  <si>
    <t>Khaalid</t>
  </si>
  <si>
    <t>Nasra</t>
  </si>
  <si>
    <t>&gt;=9</t>
  </si>
  <si>
    <t>&gt;=7</t>
  </si>
  <si>
    <t>&gt;=6</t>
  </si>
  <si>
    <t>&lt;6</t>
  </si>
  <si>
    <t>NUMERIC CRITERIA WITH IF</t>
  </si>
  <si>
    <t>Date</t>
  </si>
  <si>
    <t>Revenue</t>
  </si>
  <si>
    <t>Sum revenue Between 2 specific dates</t>
  </si>
  <si>
    <t>From</t>
  </si>
  <si>
    <t>To</t>
  </si>
  <si>
    <t>Sum revenue for the month</t>
  </si>
  <si>
    <t>Count how many times the "Game" division appears</t>
  </si>
  <si>
    <t>COUNTIF</t>
  </si>
  <si>
    <t>Count how many "Game" apps are in "Asia</t>
  </si>
  <si>
    <t>Sum the profits of all "Game" apps in "Asia</t>
  </si>
  <si>
    <t>SUMIFS</t>
  </si>
  <si>
    <t>Find the average profit of "Productivity" apps in "Europe</t>
  </si>
  <si>
    <t>COUNTIFS</t>
  </si>
  <si>
    <t>Sum the profits of all "Utility" apps in Eurup</t>
  </si>
  <si>
    <t>AVERAGEIFS (Productivity)</t>
  </si>
  <si>
    <t>Utlitity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</si>
</sst>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409]* #,##0.00_ ;_-[$$-409]* \-#,##0.00\ ;_-[$$-409]* &quot;-&quot;??_ ;_-@_ "/>
    <numFmt numFmtId="165" formatCode="_-[$$-409]* #,##0_ ;_-[$$-409]* \-#,##0\ ;_-[$$-409]* &quot;-&quot;??_ ;_-@_ "/>
    <numFmt numFmtId="166" formatCode="[$-409]mmm\-yy;@"/>
    <numFmt numFmtId="171" formatCode="[$$-409]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38EC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2981B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2">
    <xf numFmtId="0" fontId="0" fillId="0" borderId="0" xfId="0"/>
    <xf numFmtId="0" fontId="1" fillId="0" borderId="1" xfId="1"/>
    <xf numFmtId="3" fontId="0" fillId="0" borderId="0" xfId="0" applyNumberFormat="1"/>
    <xf numFmtId="0" fontId="0" fillId="0" borderId="0" xfId="0" applyAlignment="1">
      <alignment horizontal="center"/>
    </xf>
    <xf numFmtId="3" fontId="0" fillId="2" borderId="0" xfId="0" applyNumberFormat="1" applyFill="1"/>
    <xf numFmtId="0" fontId="3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1" fillId="0" borderId="2" xfId="0" applyFont="1" applyBorder="1" applyAlignment="1">
      <alignment horizontal="center" vertical="top"/>
    </xf>
    <xf numFmtId="0" fontId="0" fillId="2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7" borderId="0" xfId="0" applyFont="1" applyFill="1"/>
    <xf numFmtId="14" fontId="0" fillId="0" borderId="0" xfId="0" applyNumberFormat="1"/>
    <xf numFmtId="0" fontId="2" fillId="0" borderId="0" xfId="0" applyFont="1"/>
    <xf numFmtId="0" fontId="4" fillId="8" borderId="0" xfId="0" applyFont="1" applyFill="1" applyAlignment="1">
      <alignment horizontal="center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0" fillId="0" borderId="2" xfId="0" applyBorder="1"/>
    <xf numFmtId="0" fontId="6" fillId="3" borderId="2" xfId="0" applyFont="1" applyFill="1" applyBorder="1"/>
    <xf numFmtId="0" fontId="0" fillId="9" borderId="0" xfId="0" applyFill="1"/>
    <xf numFmtId="0" fontId="2" fillId="3" borderId="2" xfId="0" applyFont="1" applyFill="1" applyBorder="1"/>
    <xf numFmtId="0" fontId="5" fillId="0" borderId="0" xfId="0" applyFont="1" applyAlignment="1">
      <alignment horizontal="left"/>
    </xf>
    <xf numFmtId="0" fontId="7" fillId="0" borderId="0" xfId="0" applyFont="1"/>
    <xf numFmtId="0" fontId="8" fillId="3" borderId="1" xfId="1" applyFont="1" applyFill="1"/>
    <xf numFmtId="0" fontId="1" fillId="0" borderId="2" xfId="0" applyFont="1" applyBorder="1"/>
    <xf numFmtId="164" fontId="0" fillId="0" borderId="2" xfId="0" applyNumberFormat="1" applyBorder="1"/>
    <xf numFmtId="171" fontId="0" fillId="0" borderId="2" xfId="0" applyNumberFormat="1" applyBorder="1"/>
  </cellXfs>
  <cellStyles count="2">
    <cellStyle name="Heading 1 2" xfId="1" xr:uid="{FCF21599-C125-490F-B230-D4DAEB150A2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999F-AE8B-410B-89FB-07C0FD367B46}">
  <dimension ref="A1:K28"/>
  <sheetViews>
    <sheetView workbookViewId="0">
      <selection activeCell="D3" sqref="D3:D6"/>
    </sheetView>
  </sheetViews>
  <sheetFormatPr defaultRowHeight="14.5" x14ac:dyDescent="0.35"/>
  <cols>
    <col min="1" max="1" width="10.36328125" bestFit="1" customWidth="1"/>
    <col min="2" max="2" width="12.54296875" bestFit="1" customWidth="1"/>
    <col min="3" max="3" width="10" bestFit="1" customWidth="1"/>
    <col min="4" max="4" width="6.36328125" bestFit="1" customWidth="1"/>
    <col min="8" max="8" width="13.81640625" bestFit="1" customWidth="1"/>
    <col min="11" max="11" width="14.6328125" customWidth="1"/>
  </cols>
  <sheetData>
    <row r="1" spans="1:11" ht="15" thickBo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11" x14ac:dyDescent="0.35">
      <c r="A2" t="s">
        <v>4</v>
      </c>
      <c r="B2" t="s">
        <v>5</v>
      </c>
      <c r="C2" t="s">
        <v>6</v>
      </c>
      <c r="D2" s="4">
        <v>11500</v>
      </c>
    </row>
    <row r="3" spans="1:11" x14ac:dyDescent="0.35">
      <c r="A3" t="s">
        <v>7</v>
      </c>
      <c r="B3" t="s">
        <v>8</v>
      </c>
      <c r="C3" t="s">
        <v>9</v>
      </c>
      <c r="D3" s="2">
        <v>10012</v>
      </c>
    </row>
    <row r="4" spans="1:11" x14ac:dyDescent="0.35">
      <c r="A4" t="s">
        <v>10</v>
      </c>
      <c r="B4" t="s">
        <v>5</v>
      </c>
      <c r="C4" t="s">
        <v>9</v>
      </c>
      <c r="D4" s="2">
        <v>7870</v>
      </c>
      <c r="H4" t="s">
        <v>35</v>
      </c>
    </row>
    <row r="5" spans="1:11" x14ac:dyDescent="0.35">
      <c r="A5" t="s">
        <v>10</v>
      </c>
      <c r="B5" t="s">
        <v>8</v>
      </c>
      <c r="C5" t="s">
        <v>11</v>
      </c>
      <c r="D5" s="2">
        <v>7172</v>
      </c>
      <c r="H5" t="s">
        <v>32</v>
      </c>
    </row>
    <row r="6" spans="1:11" x14ac:dyDescent="0.35">
      <c r="A6" t="s">
        <v>4</v>
      </c>
      <c r="B6" t="s">
        <v>5</v>
      </c>
      <c r="C6" t="s">
        <v>12</v>
      </c>
      <c r="D6" s="2">
        <v>6422</v>
      </c>
    </row>
    <row r="7" spans="1:11" x14ac:dyDescent="0.35">
      <c r="A7" t="s">
        <v>10</v>
      </c>
      <c r="B7" t="s">
        <v>13</v>
      </c>
      <c r="C7" t="s">
        <v>14</v>
      </c>
      <c r="D7" s="2">
        <v>5386</v>
      </c>
    </row>
    <row r="8" spans="1:11" x14ac:dyDescent="0.35">
      <c r="A8" t="s">
        <v>4</v>
      </c>
      <c r="B8" t="s">
        <v>8</v>
      </c>
      <c r="C8" t="s">
        <v>6</v>
      </c>
      <c r="D8" s="2">
        <v>4904</v>
      </c>
    </row>
    <row r="9" spans="1:11" ht="16" x14ac:dyDescent="0.4">
      <c r="A9" t="s">
        <v>10</v>
      </c>
      <c r="B9" t="s">
        <v>8</v>
      </c>
      <c r="C9" t="s">
        <v>14</v>
      </c>
      <c r="D9" s="2">
        <v>4476</v>
      </c>
      <c r="H9" s="13" t="s">
        <v>34</v>
      </c>
      <c r="I9" s="13"/>
      <c r="J9" s="13"/>
      <c r="K9" s="13"/>
    </row>
    <row r="10" spans="1:11" x14ac:dyDescent="0.35">
      <c r="A10" t="s">
        <v>7</v>
      </c>
      <c r="B10" t="s">
        <v>13</v>
      </c>
      <c r="C10" t="s">
        <v>15</v>
      </c>
      <c r="D10" s="2">
        <v>3683</v>
      </c>
    </row>
    <row r="11" spans="1:11" ht="18.5" x14ac:dyDescent="0.45">
      <c r="A11" t="s">
        <v>4</v>
      </c>
      <c r="B11" t="s">
        <v>16</v>
      </c>
      <c r="C11" t="s">
        <v>17</v>
      </c>
      <c r="D11" s="2">
        <v>3576</v>
      </c>
      <c r="G11" s="5" t="s">
        <v>32</v>
      </c>
      <c r="H11" s="6">
        <f>SUMIF(D2:D28,"&lt;2000",D2:D28)</f>
        <v>13415</v>
      </c>
    </row>
    <row r="12" spans="1:11" x14ac:dyDescent="0.35">
      <c r="A12" t="s">
        <v>4</v>
      </c>
      <c r="B12" t="s">
        <v>8</v>
      </c>
      <c r="C12" t="s">
        <v>12</v>
      </c>
      <c r="D12" s="2">
        <v>3573</v>
      </c>
    </row>
    <row r="13" spans="1:11" ht="16" x14ac:dyDescent="0.4">
      <c r="A13" t="s">
        <v>4</v>
      </c>
      <c r="B13" t="s">
        <v>8</v>
      </c>
      <c r="C13" t="s">
        <v>17</v>
      </c>
      <c r="D13" s="2">
        <v>3196</v>
      </c>
      <c r="H13" s="13" t="s">
        <v>33</v>
      </c>
      <c r="I13" s="13"/>
      <c r="J13" s="13"/>
      <c r="K13" s="13"/>
    </row>
    <row r="14" spans="1:11" ht="18.5" x14ac:dyDescent="0.45">
      <c r="A14" t="s">
        <v>4</v>
      </c>
      <c r="B14" t="s">
        <v>13</v>
      </c>
      <c r="C14" t="s">
        <v>18</v>
      </c>
      <c r="D14" s="2">
        <v>2726</v>
      </c>
      <c r="G14" s="5" t="s">
        <v>32</v>
      </c>
      <c r="H14" s="6">
        <f>SUMIF(D2:D28,"&gt;5000",D2:D28)</f>
        <v>48362</v>
      </c>
    </row>
    <row r="15" spans="1:11" x14ac:dyDescent="0.35">
      <c r="A15" t="s">
        <v>7</v>
      </c>
      <c r="B15" t="s">
        <v>8</v>
      </c>
      <c r="C15" t="s">
        <v>19</v>
      </c>
      <c r="D15" s="2">
        <v>2670</v>
      </c>
    </row>
    <row r="16" spans="1:11" x14ac:dyDescent="0.35">
      <c r="A16" t="s">
        <v>4</v>
      </c>
      <c r="B16" t="s">
        <v>13</v>
      </c>
      <c r="C16" t="s">
        <v>20</v>
      </c>
      <c r="D16" s="2">
        <v>2661</v>
      </c>
    </row>
    <row r="17" spans="1:4" x14ac:dyDescent="0.35">
      <c r="A17" t="s">
        <v>10</v>
      </c>
      <c r="B17" t="s">
        <v>5</v>
      </c>
      <c r="C17" t="s">
        <v>21</v>
      </c>
      <c r="D17" s="4">
        <v>1888</v>
      </c>
    </row>
    <row r="18" spans="1:4" x14ac:dyDescent="0.35">
      <c r="A18" t="s">
        <v>10</v>
      </c>
      <c r="B18" t="s">
        <v>5</v>
      </c>
      <c r="C18" t="s">
        <v>22</v>
      </c>
      <c r="D18" s="4">
        <v>1726</v>
      </c>
    </row>
    <row r="19" spans="1:4" x14ac:dyDescent="0.35">
      <c r="A19" t="s">
        <v>10</v>
      </c>
      <c r="B19" t="s">
        <v>23</v>
      </c>
      <c r="C19" t="s">
        <v>14</v>
      </c>
      <c r="D19" s="4">
        <v>1702</v>
      </c>
    </row>
    <row r="20" spans="1:4" x14ac:dyDescent="0.35">
      <c r="A20" t="s">
        <v>7</v>
      </c>
      <c r="B20" t="s">
        <v>13</v>
      </c>
      <c r="C20" t="s">
        <v>24</v>
      </c>
      <c r="D20" s="4">
        <v>1663</v>
      </c>
    </row>
    <row r="21" spans="1:4" x14ac:dyDescent="0.35">
      <c r="A21" t="s">
        <v>10</v>
      </c>
      <c r="B21" t="s">
        <v>16</v>
      </c>
      <c r="C21" t="s">
        <v>25</v>
      </c>
      <c r="D21" s="4">
        <v>1530</v>
      </c>
    </row>
    <row r="22" spans="1:4" x14ac:dyDescent="0.35">
      <c r="A22" t="s">
        <v>7</v>
      </c>
      <c r="B22" t="s">
        <v>23</v>
      </c>
      <c r="C22" t="s">
        <v>26</v>
      </c>
      <c r="D22" s="4">
        <v>1042</v>
      </c>
    </row>
    <row r="23" spans="1:4" x14ac:dyDescent="0.35">
      <c r="A23" t="s">
        <v>4</v>
      </c>
      <c r="B23" t="s">
        <v>23</v>
      </c>
      <c r="C23" t="s">
        <v>27</v>
      </c>
      <c r="D23" s="4">
        <v>1005</v>
      </c>
    </row>
    <row r="24" spans="1:4" x14ac:dyDescent="0.35">
      <c r="A24" t="s">
        <v>4</v>
      </c>
      <c r="B24" t="s">
        <v>13</v>
      </c>
      <c r="C24" t="s">
        <v>28</v>
      </c>
      <c r="D24" s="4">
        <v>685</v>
      </c>
    </row>
    <row r="25" spans="1:4" x14ac:dyDescent="0.35">
      <c r="A25" t="s">
        <v>10</v>
      </c>
      <c r="B25" t="s">
        <v>23</v>
      </c>
      <c r="C25" t="s">
        <v>29</v>
      </c>
      <c r="D25" s="4">
        <v>681</v>
      </c>
    </row>
    <row r="26" spans="1:4" x14ac:dyDescent="0.35">
      <c r="A26" t="s">
        <v>7</v>
      </c>
      <c r="B26" t="s">
        <v>16</v>
      </c>
      <c r="C26" t="s">
        <v>30</v>
      </c>
      <c r="D26" s="4">
        <v>646</v>
      </c>
    </row>
    <row r="27" spans="1:4" x14ac:dyDescent="0.35">
      <c r="A27" t="s">
        <v>7</v>
      </c>
      <c r="B27" t="s">
        <v>5</v>
      </c>
      <c r="C27" t="s">
        <v>19</v>
      </c>
      <c r="D27" s="4">
        <v>574</v>
      </c>
    </row>
    <row r="28" spans="1:4" x14ac:dyDescent="0.35">
      <c r="A28" t="s">
        <v>7</v>
      </c>
      <c r="B28" t="s">
        <v>5</v>
      </c>
      <c r="C28" t="s">
        <v>31</v>
      </c>
      <c r="D28" s="4">
        <v>273</v>
      </c>
    </row>
  </sheetData>
  <mergeCells count="2">
    <mergeCell ref="H9:K9"/>
    <mergeCell ref="H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07B9-1A54-4432-8E97-BA8AF3E266F8}">
  <dimension ref="A1:N28"/>
  <sheetViews>
    <sheetView topLeftCell="A7" workbookViewId="0">
      <selection sqref="A1:D28"/>
    </sheetView>
  </sheetViews>
  <sheetFormatPr defaultRowHeight="14.5" x14ac:dyDescent="0.35"/>
  <cols>
    <col min="8" max="8" width="12.26953125" customWidth="1"/>
    <col min="9" max="9" width="13.81640625" bestFit="1" customWidth="1"/>
  </cols>
  <sheetData>
    <row r="1" spans="1:14" ht="15" thickBo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35">
      <c r="A2" t="s">
        <v>4</v>
      </c>
      <c r="B2" t="s">
        <v>5</v>
      </c>
      <c r="C2" t="s">
        <v>6</v>
      </c>
      <c r="D2" s="2">
        <v>11500</v>
      </c>
    </row>
    <row r="3" spans="1:14" x14ac:dyDescent="0.35">
      <c r="A3" t="s">
        <v>7</v>
      </c>
      <c r="B3" t="s">
        <v>8</v>
      </c>
      <c r="C3" t="s">
        <v>9</v>
      </c>
      <c r="D3" s="2">
        <v>10012</v>
      </c>
    </row>
    <row r="4" spans="1:14" x14ac:dyDescent="0.35">
      <c r="A4" t="s">
        <v>10</v>
      </c>
      <c r="B4" t="s">
        <v>5</v>
      </c>
      <c r="C4" t="s">
        <v>9</v>
      </c>
      <c r="D4" s="2">
        <v>7870</v>
      </c>
      <c r="H4" s="14" t="s">
        <v>36</v>
      </c>
      <c r="I4" s="14"/>
      <c r="J4" s="14"/>
      <c r="K4" s="14"/>
      <c r="L4" s="14"/>
      <c r="M4" s="14"/>
    </row>
    <row r="5" spans="1:14" x14ac:dyDescent="0.35">
      <c r="A5" t="s">
        <v>10</v>
      </c>
      <c r="B5" t="s">
        <v>8</v>
      </c>
      <c r="C5" t="s">
        <v>11</v>
      </c>
      <c r="D5" s="2">
        <v>7172</v>
      </c>
    </row>
    <row r="6" spans="1:14" ht="18.5" x14ac:dyDescent="0.45">
      <c r="A6" t="s">
        <v>4</v>
      </c>
      <c r="B6" t="s">
        <v>5</v>
      </c>
      <c r="C6" t="s">
        <v>12</v>
      </c>
      <c r="D6" s="2">
        <v>6422</v>
      </c>
      <c r="H6" s="5" t="s">
        <v>37</v>
      </c>
      <c r="I6" s="7">
        <f>AVERAGEIF(D2:D28,"&gt;3000",D2:D28)</f>
        <v>5980.833333333333</v>
      </c>
    </row>
    <row r="7" spans="1:14" x14ac:dyDescent="0.35">
      <c r="A7" t="s">
        <v>10</v>
      </c>
      <c r="B7" t="s">
        <v>13</v>
      </c>
      <c r="C7" t="s">
        <v>14</v>
      </c>
      <c r="D7" s="2">
        <v>5386</v>
      </c>
    </row>
    <row r="8" spans="1:14" x14ac:dyDescent="0.35">
      <c r="A8" t="s">
        <v>4</v>
      </c>
      <c r="B8" t="s">
        <v>8</v>
      </c>
      <c r="C8" t="s">
        <v>6</v>
      </c>
      <c r="D8" s="2">
        <v>4904</v>
      </c>
      <c r="I8" s="14" t="s">
        <v>38</v>
      </c>
      <c r="J8" s="14"/>
      <c r="K8" s="14"/>
      <c r="L8" s="14"/>
      <c r="M8" s="14"/>
      <c r="N8" s="14"/>
    </row>
    <row r="9" spans="1:14" ht="18.5" x14ac:dyDescent="0.45">
      <c r="A9" t="s">
        <v>10</v>
      </c>
      <c r="B9" t="s">
        <v>8</v>
      </c>
      <c r="C9" t="s">
        <v>14</v>
      </c>
      <c r="D9" s="2">
        <v>4476</v>
      </c>
      <c r="H9" s="5" t="s">
        <v>37</v>
      </c>
      <c r="I9" s="7">
        <f>AVERAGEIF(D2:D28,"&lt;=3000",D2:D28)</f>
        <v>1431.4666666666667</v>
      </c>
    </row>
    <row r="10" spans="1:14" x14ac:dyDescent="0.35">
      <c r="A10" t="s">
        <v>7</v>
      </c>
      <c r="B10" t="s">
        <v>13</v>
      </c>
      <c r="C10" t="s">
        <v>15</v>
      </c>
      <c r="D10" s="2">
        <v>3683</v>
      </c>
    </row>
    <row r="11" spans="1:14" x14ac:dyDescent="0.35">
      <c r="A11" t="s">
        <v>4</v>
      </c>
      <c r="B11" t="s">
        <v>16</v>
      </c>
      <c r="C11" t="s">
        <v>17</v>
      </c>
      <c r="D11" s="2">
        <v>3576</v>
      </c>
    </row>
    <row r="12" spans="1:14" x14ac:dyDescent="0.35">
      <c r="A12" t="s">
        <v>4</v>
      </c>
      <c r="B12" t="s">
        <v>8</v>
      </c>
      <c r="C12" t="s">
        <v>12</v>
      </c>
      <c r="D12" s="2">
        <v>3573</v>
      </c>
    </row>
    <row r="13" spans="1:14" x14ac:dyDescent="0.35">
      <c r="A13" t="s">
        <v>4</v>
      </c>
      <c r="B13" t="s">
        <v>8</v>
      </c>
      <c r="C13" t="s">
        <v>17</v>
      </c>
      <c r="D13" s="2">
        <v>3196</v>
      </c>
    </row>
    <row r="14" spans="1:14" x14ac:dyDescent="0.35">
      <c r="A14" t="s">
        <v>4</v>
      </c>
      <c r="B14" t="s">
        <v>13</v>
      </c>
      <c r="C14" t="s">
        <v>18</v>
      </c>
      <c r="D14" s="2">
        <v>2726</v>
      </c>
    </row>
    <row r="15" spans="1:14" x14ac:dyDescent="0.35">
      <c r="A15" t="s">
        <v>7</v>
      </c>
      <c r="B15" t="s">
        <v>8</v>
      </c>
      <c r="C15" t="s">
        <v>19</v>
      </c>
      <c r="D15" s="2">
        <v>2670</v>
      </c>
    </row>
    <row r="16" spans="1:14" x14ac:dyDescent="0.35">
      <c r="A16" t="s">
        <v>4</v>
      </c>
      <c r="B16" t="s">
        <v>13</v>
      </c>
      <c r="C16" t="s">
        <v>20</v>
      </c>
      <c r="D16" s="2">
        <v>2661</v>
      </c>
    </row>
    <row r="17" spans="1:4" x14ac:dyDescent="0.35">
      <c r="A17" t="s">
        <v>10</v>
      </c>
      <c r="B17" t="s">
        <v>5</v>
      </c>
      <c r="C17" t="s">
        <v>21</v>
      </c>
      <c r="D17" s="2">
        <v>1888</v>
      </c>
    </row>
    <row r="18" spans="1:4" x14ac:dyDescent="0.35">
      <c r="A18" t="s">
        <v>10</v>
      </c>
      <c r="B18" t="s">
        <v>5</v>
      </c>
      <c r="C18" t="s">
        <v>22</v>
      </c>
      <c r="D18" s="2">
        <v>1726</v>
      </c>
    </row>
    <row r="19" spans="1:4" x14ac:dyDescent="0.35">
      <c r="A19" t="s">
        <v>10</v>
      </c>
      <c r="B19" t="s">
        <v>23</v>
      </c>
      <c r="C19" t="s">
        <v>14</v>
      </c>
      <c r="D19" s="2">
        <v>1702</v>
      </c>
    </row>
    <row r="20" spans="1:4" x14ac:dyDescent="0.35">
      <c r="A20" t="s">
        <v>7</v>
      </c>
      <c r="B20" t="s">
        <v>13</v>
      </c>
      <c r="C20" t="s">
        <v>24</v>
      </c>
      <c r="D20" s="2">
        <v>1663</v>
      </c>
    </row>
    <row r="21" spans="1:4" x14ac:dyDescent="0.35">
      <c r="A21" t="s">
        <v>10</v>
      </c>
      <c r="B21" t="s">
        <v>16</v>
      </c>
      <c r="C21" t="s">
        <v>25</v>
      </c>
      <c r="D21" s="2">
        <v>1530</v>
      </c>
    </row>
    <row r="22" spans="1:4" x14ac:dyDescent="0.35">
      <c r="A22" t="s">
        <v>7</v>
      </c>
      <c r="B22" t="s">
        <v>23</v>
      </c>
      <c r="C22" t="s">
        <v>26</v>
      </c>
      <c r="D22" s="2">
        <v>1042</v>
      </c>
    </row>
    <row r="23" spans="1:4" x14ac:dyDescent="0.35">
      <c r="A23" t="s">
        <v>4</v>
      </c>
      <c r="B23" t="s">
        <v>23</v>
      </c>
      <c r="C23" t="s">
        <v>27</v>
      </c>
      <c r="D23" s="2">
        <v>1005</v>
      </c>
    </row>
    <row r="24" spans="1:4" x14ac:dyDescent="0.35">
      <c r="A24" t="s">
        <v>4</v>
      </c>
      <c r="B24" t="s">
        <v>13</v>
      </c>
      <c r="C24" t="s">
        <v>28</v>
      </c>
      <c r="D24" s="2">
        <v>685</v>
      </c>
    </row>
    <row r="25" spans="1:4" x14ac:dyDescent="0.35">
      <c r="A25" t="s">
        <v>10</v>
      </c>
      <c r="B25" t="s">
        <v>23</v>
      </c>
      <c r="C25" t="s">
        <v>29</v>
      </c>
      <c r="D25" s="2">
        <v>681</v>
      </c>
    </row>
    <row r="26" spans="1:4" x14ac:dyDescent="0.35">
      <c r="A26" t="s">
        <v>7</v>
      </c>
      <c r="B26" t="s">
        <v>16</v>
      </c>
      <c r="C26" t="s">
        <v>30</v>
      </c>
      <c r="D26" s="2">
        <v>646</v>
      </c>
    </row>
    <row r="27" spans="1:4" x14ac:dyDescent="0.35">
      <c r="A27" t="s">
        <v>7</v>
      </c>
      <c r="B27" t="s">
        <v>5</v>
      </c>
      <c r="C27" t="s">
        <v>19</v>
      </c>
      <c r="D27" s="2">
        <v>574</v>
      </c>
    </row>
    <row r="28" spans="1:4" x14ac:dyDescent="0.35">
      <c r="A28" t="s">
        <v>7</v>
      </c>
      <c r="B28" t="s">
        <v>5</v>
      </c>
      <c r="C28" t="s">
        <v>31</v>
      </c>
      <c r="D28" s="2">
        <v>273</v>
      </c>
    </row>
  </sheetData>
  <mergeCells count="2">
    <mergeCell ref="H4:M4"/>
    <mergeCell ref="I8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23BB-8BF5-4ACF-A434-B7690FA5D9D6}">
  <dimension ref="A1:M21"/>
  <sheetViews>
    <sheetView workbookViewId="0">
      <selection activeCell="G2" sqref="G2"/>
    </sheetView>
  </sheetViews>
  <sheetFormatPr defaultRowHeight="14.5" x14ac:dyDescent="0.35"/>
  <cols>
    <col min="6" max="6" width="11.453125" customWidth="1"/>
    <col min="7" max="7" width="10.54296875" customWidth="1"/>
    <col min="12" max="12" width="13.90625" customWidth="1"/>
    <col min="13" max="13" width="12.7265625" customWidth="1"/>
  </cols>
  <sheetData>
    <row r="1" spans="1:13" x14ac:dyDescent="0.35">
      <c r="A1" s="8" t="s">
        <v>39</v>
      </c>
      <c r="B1" s="8" t="s">
        <v>40</v>
      </c>
      <c r="C1" s="8" t="s">
        <v>41</v>
      </c>
      <c r="D1" s="8" t="s">
        <v>42</v>
      </c>
      <c r="E1" s="8" t="s">
        <v>43</v>
      </c>
      <c r="F1" s="8" t="s">
        <v>44</v>
      </c>
      <c r="G1" s="8" t="s">
        <v>45</v>
      </c>
    </row>
    <row r="2" spans="1:13" x14ac:dyDescent="0.35">
      <c r="A2" t="s">
        <v>46</v>
      </c>
      <c r="B2">
        <v>6.2</v>
      </c>
      <c r="C2">
        <v>9.6999999999999993</v>
      </c>
      <c r="D2">
        <v>8.4</v>
      </c>
      <c r="E2">
        <v>7.6</v>
      </c>
      <c r="F2">
        <v>8</v>
      </c>
      <c r="G2" s="3" t="str">
        <f>IF(F2&gt;=9,"A",IF(F2&gt;=7,"B",IF(F2&gt;=6,"C","D")))</f>
        <v>B</v>
      </c>
      <c r="L2" s="15" t="s">
        <v>74</v>
      </c>
      <c r="M2" s="15"/>
    </row>
    <row r="3" spans="1:13" x14ac:dyDescent="0.35">
      <c r="A3" t="s">
        <v>48</v>
      </c>
      <c r="B3">
        <v>4.9000000000000004</v>
      </c>
      <c r="C3">
        <v>4.9000000000000004</v>
      </c>
      <c r="D3">
        <v>4.3</v>
      </c>
      <c r="E3">
        <v>9.1999999999999993</v>
      </c>
      <c r="F3">
        <v>5.8</v>
      </c>
      <c r="G3" s="3" t="str">
        <f t="shared" ref="G3:G21" si="0">IF(F3&gt;=9,"A",IF(F3&gt;=7,"B",IF(F3&gt;=6,"C","D")))</f>
        <v>D</v>
      </c>
      <c r="L3" s="9" t="s">
        <v>63</v>
      </c>
      <c r="M3" s="9" t="s">
        <v>70</v>
      </c>
    </row>
    <row r="4" spans="1:13" x14ac:dyDescent="0.35">
      <c r="A4" t="s">
        <v>50</v>
      </c>
      <c r="B4">
        <v>7.6</v>
      </c>
      <c r="C4">
        <v>8.1999999999999993</v>
      </c>
      <c r="D4">
        <v>4.0999999999999996</v>
      </c>
      <c r="E4">
        <v>9.8000000000000007</v>
      </c>
      <c r="F4">
        <v>7.4</v>
      </c>
      <c r="G4" s="3" t="str">
        <f t="shared" si="0"/>
        <v>B</v>
      </c>
      <c r="L4" s="10" t="s">
        <v>47</v>
      </c>
      <c r="M4" s="10" t="s">
        <v>71</v>
      </c>
    </row>
    <row r="5" spans="1:13" x14ac:dyDescent="0.35">
      <c r="A5" t="s">
        <v>51</v>
      </c>
      <c r="B5">
        <v>9</v>
      </c>
      <c r="C5">
        <v>5.3</v>
      </c>
      <c r="D5">
        <v>5.0999999999999996</v>
      </c>
      <c r="E5">
        <v>5.0999999999999996</v>
      </c>
      <c r="F5">
        <v>6.1</v>
      </c>
      <c r="G5" s="3" t="str">
        <f t="shared" si="0"/>
        <v>C</v>
      </c>
      <c r="L5" s="11" t="s">
        <v>52</v>
      </c>
      <c r="M5" s="11" t="s">
        <v>72</v>
      </c>
    </row>
    <row r="6" spans="1:13" x14ac:dyDescent="0.35">
      <c r="A6" t="s">
        <v>53</v>
      </c>
      <c r="B6">
        <v>5.8</v>
      </c>
      <c r="C6">
        <v>7.1</v>
      </c>
      <c r="D6">
        <v>6.6</v>
      </c>
      <c r="E6">
        <v>5.7</v>
      </c>
      <c r="F6">
        <v>6.3</v>
      </c>
      <c r="G6" s="3" t="str">
        <f t="shared" si="0"/>
        <v>C</v>
      </c>
      <c r="L6" s="12" t="s">
        <v>49</v>
      </c>
      <c r="M6" s="12" t="s">
        <v>73</v>
      </c>
    </row>
    <row r="7" spans="1:13" x14ac:dyDescent="0.35">
      <c r="A7" t="s">
        <v>54</v>
      </c>
      <c r="B7">
        <v>7.7</v>
      </c>
      <c r="C7">
        <v>4.8</v>
      </c>
      <c r="D7">
        <v>5.8</v>
      </c>
      <c r="E7">
        <v>6.2</v>
      </c>
      <c r="F7">
        <v>6.1</v>
      </c>
      <c r="G7" s="3" t="str">
        <f t="shared" si="0"/>
        <v>C</v>
      </c>
    </row>
    <row r="8" spans="1:13" x14ac:dyDescent="0.35">
      <c r="A8" t="s">
        <v>55</v>
      </c>
      <c r="B8">
        <v>6.7</v>
      </c>
      <c r="C8">
        <v>8.6999999999999993</v>
      </c>
      <c r="D8">
        <v>5.2</v>
      </c>
      <c r="E8">
        <v>7.1</v>
      </c>
      <c r="F8">
        <v>6.9</v>
      </c>
      <c r="G8" s="3" t="str">
        <f t="shared" si="0"/>
        <v>C</v>
      </c>
    </row>
    <row r="9" spans="1:13" x14ac:dyDescent="0.35">
      <c r="A9" t="s">
        <v>56</v>
      </c>
      <c r="B9">
        <v>7.6</v>
      </c>
      <c r="C9">
        <v>4.3</v>
      </c>
      <c r="D9">
        <v>7.6</v>
      </c>
      <c r="E9">
        <v>5</v>
      </c>
      <c r="F9">
        <v>6.1</v>
      </c>
      <c r="G9" s="3" t="str">
        <f t="shared" si="0"/>
        <v>C</v>
      </c>
    </row>
    <row r="10" spans="1:13" x14ac:dyDescent="0.35">
      <c r="A10" t="s">
        <v>57</v>
      </c>
      <c r="B10">
        <v>4.4000000000000004</v>
      </c>
      <c r="C10">
        <v>9.6999999999999993</v>
      </c>
      <c r="D10">
        <v>9.8000000000000007</v>
      </c>
      <c r="E10">
        <v>8.9</v>
      </c>
      <c r="F10">
        <v>8.1999999999999993</v>
      </c>
      <c r="G10" s="3" t="str">
        <f t="shared" si="0"/>
        <v>B</v>
      </c>
    </row>
    <row r="11" spans="1:13" x14ac:dyDescent="0.35">
      <c r="A11" t="s">
        <v>58</v>
      </c>
      <c r="B11">
        <v>5.8</v>
      </c>
      <c r="C11">
        <v>4.5999999999999996</v>
      </c>
      <c r="D11">
        <v>8.1</v>
      </c>
      <c r="E11">
        <v>6.6</v>
      </c>
      <c r="F11">
        <v>6.3</v>
      </c>
      <c r="G11" s="3" t="str">
        <f t="shared" si="0"/>
        <v>C</v>
      </c>
    </row>
    <row r="12" spans="1:13" x14ac:dyDescent="0.35">
      <c r="A12" t="s">
        <v>59</v>
      </c>
      <c r="B12">
        <v>4.7</v>
      </c>
      <c r="C12">
        <v>7</v>
      </c>
      <c r="D12">
        <v>4.2</v>
      </c>
      <c r="E12">
        <v>9.5</v>
      </c>
      <c r="F12">
        <v>6.4</v>
      </c>
      <c r="G12" s="3" t="str">
        <f t="shared" si="0"/>
        <v>C</v>
      </c>
    </row>
    <row r="13" spans="1:13" x14ac:dyDescent="0.35">
      <c r="A13" t="s">
        <v>60</v>
      </c>
      <c r="B13">
        <v>5.6</v>
      </c>
      <c r="C13">
        <v>8</v>
      </c>
      <c r="D13">
        <v>5.9</v>
      </c>
      <c r="E13">
        <v>7.1</v>
      </c>
      <c r="F13">
        <v>6.6</v>
      </c>
      <c r="G13" s="3" t="str">
        <f t="shared" si="0"/>
        <v>C</v>
      </c>
    </row>
    <row r="14" spans="1:13" x14ac:dyDescent="0.35">
      <c r="A14" t="s">
        <v>61</v>
      </c>
      <c r="B14">
        <v>7.3</v>
      </c>
      <c r="C14">
        <v>5.0999999999999996</v>
      </c>
      <c r="D14">
        <v>9.8000000000000007</v>
      </c>
      <c r="E14">
        <v>8.6999999999999993</v>
      </c>
      <c r="F14">
        <v>7.7</v>
      </c>
      <c r="G14" s="3" t="str">
        <f t="shared" si="0"/>
        <v>B</v>
      </c>
    </row>
    <row r="15" spans="1:13" x14ac:dyDescent="0.35">
      <c r="A15" t="s">
        <v>62</v>
      </c>
      <c r="B15">
        <v>9.6</v>
      </c>
      <c r="C15">
        <v>9.4</v>
      </c>
      <c r="D15">
        <v>7.6</v>
      </c>
      <c r="E15">
        <v>9.5</v>
      </c>
      <c r="F15">
        <v>9</v>
      </c>
      <c r="G15" s="3" t="str">
        <f t="shared" si="0"/>
        <v>A</v>
      </c>
    </row>
    <row r="16" spans="1:13" x14ac:dyDescent="0.35">
      <c r="A16" t="s">
        <v>64</v>
      </c>
      <c r="B16">
        <v>4.5</v>
      </c>
      <c r="C16">
        <v>5.2</v>
      </c>
      <c r="D16">
        <v>4.3</v>
      </c>
      <c r="E16">
        <v>6</v>
      </c>
      <c r="F16">
        <v>5</v>
      </c>
      <c r="G16" s="3" t="str">
        <f t="shared" si="0"/>
        <v>D</v>
      </c>
    </row>
    <row r="17" spans="1:7" x14ac:dyDescent="0.35">
      <c r="A17" t="s">
        <v>65</v>
      </c>
      <c r="B17">
        <v>6.3</v>
      </c>
      <c r="C17">
        <v>5.6</v>
      </c>
      <c r="D17">
        <v>9</v>
      </c>
      <c r="E17">
        <v>6.1</v>
      </c>
      <c r="F17">
        <v>6.8</v>
      </c>
      <c r="G17" s="3" t="str">
        <f t="shared" si="0"/>
        <v>C</v>
      </c>
    </row>
    <row r="18" spans="1:7" x14ac:dyDescent="0.35">
      <c r="A18" t="s">
        <v>66</v>
      </c>
      <c r="B18">
        <v>5.7</v>
      </c>
      <c r="C18">
        <v>7.3</v>
      </c>
      <c r="D18">
        <v>4.8</v>
      </c>
      <c r="E18">
        <v>8.8000000000000007</v>
      </c>
      <c r="F18">
        <v>6.6</v>
      </c>
      <c r="G18" s="3" t="str">
        <f t="shared" si="0"/>
        <v>C</v>
      </c>
    </row>
    <row r="19" spans="1:7" x14ac:dyDescent="0.35">
      <c r="A19" t="s">
        <v>67</v>
      </c>
      <c r="B19">
        <v>4.4000000000000004</v>
      </c>
      <c r="C19">
        <v>9.9</v>
      </c>
      <c r="D19">
        <v>8.6</v>
      </c>
      <c r="E19">
        <v>5.2</v>
      </c>
      <c r="F19">
        <v>7</v>
      </c>
      <c r="G19" s="3" t="str">
        <f t="shared" si="0"/>
        <v>B</v>
      </c>
    </row>
    <row r="20" spans="1:7" x14ac:dyDescent="0.35">
      <c r="A20" t="s">
        <v>68</v>
      </c>
      <c r="B20">
        <v>4</v>
      </c>
      <c r="C20">
        <v>8.9</v>
      </c>
      <c r="D20">
        <v>8.1999999999999993</v>
      </c>
      <c r="E20">
        <v>8.4</v>
      </c>
      <c r="F20">
        <v>7.4</v>
      </c>
      <c r="G20" s="3" t="str">
        <f t="shared" si="0"/>
        <v>B</v>
      </c>
    </row>
    <row r="21" spans="1:7" x14ac:dyDescent="0.35">
      <c r="A21" t="s">
        <v>69</v>
      </c>
      <c r="B21">
        <v>8.6</v>
      </c>
      <c r="C21">
        <v>4.4000000000000004</v>
      </c>
      <c r="D21">
        <v>6.2</v>
      </c>
      <c r="E21">
        <v>4.7</v>
      </c>
      <c r="F21">
        <v>6</v>
      </c>
      <c r="G21" s="3" t="str">
        <f t="shared" si="0"/>
        <v>C</v>
      </c>
    </row>
  </sheetData>
  <mergeCells count="1">
    <mergeCell ref="L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3EA3-F663-4144-9F74-98D55D66BC02}">
  <dimension ref="A1:J31"/>
  <sheetViews>
    <sheetView topLeftCell="A4" zoomScale="120" zoomScaleNormal="120" workbookViewId="0">
      <selection activeCell="C4" sqref="C4:C15"/>
    </sheetView>
  </sheetViews>
  <sheetFormatPr defaultRowHeight="14.5" x14ac:dyDescent="0.35"/>
  <cols>
    <col min="1" max="1" width="10.08984375" bestFit="1" customWidth="1"/>
    <col min="2" max="3" width="11" customWidth="1"/>
    <col min="7" max="7" width="12.81640625" customWidth="1"/>
    <col min="8" max="8" width="14.453125" customWidth="1"/>
    <col min="9" max="9" width="12.81640625" customWidth="1"/>
  </cols>
  <sheetData>
    <row r="1" spans="1:10" x14ac:dyDescent="0.35">
      <c r="A1" s="16" t="s">
        <v>75</v>
      </c>
      <c r="B1" s="16" t="s">
        <v>2</v>
      </c>
      <c r="C1" s="16" t="s">
        <v>76</v>
      </c>
    </row>
    <row r="2" spans="1:10" x14ac:dyDescent="0.35">
      <c r="A2" s="17">
        <v>43270</v>
      </c>
      <c r="B2" t="s">
        <v>10</v>
      </c>
      <c r="C2" s="2">
        <v>44196</v>
      </c>
    </row>
    <row r="3" spans="1:10" ht="16" x14ac:dyDescent="0.4">
      <c r="A3" s="17">
        <v>43281</v>
      </c>
      <c r="B3" t="s">
        <v>7</v>
      </c>
      <c r="C3" s="2">
        <v>24396</v>
      </c>
      <c r="G3" s="13" t="s">
        <v>77</v>
      </c>
      <c r="H3" s="13"/>
      <c r="I3" s="13"/>
      <c r="J3" s="13"/>
    </row>
    <row r="4" spans="1:10" x14ac:dyDescent="0.35">
      <c r="A4" s="17">
        <v>43286</v>
      </c>
      <c r="B4" t="s">
        <v>10</v>
      </c>
      <c r="C4" s="2">
        <v>20898</v>
      </c>
    </row>
    <row r="5" spans="1:10" x14ac:dyDescent="0.35">
      <c r="A5" s="17">
        <v>43288</v>
      </c>
      <c r="B5" t="s">
        <v>10</v>
      </c>
      <c r="C5" s="2">
        <v>46994</v>
      </c>
      <c r="G5" s="19" t="s">
        <v>78</v>
      </c>
      <c r="H5" s="19" t="s">
        <v>79</v>
      </c>
      <c r="I5" s="19" t="s">
        <v>76</v>
      </c>
    </row>
    <row r="6" spans="1:10" x14ac:dyDescent="0.35">
      <c r="A6" s="17">
        <v>43288</v>
      </c>
      <c r="B6" t="s">
        <v>4</v>
      </c>
      <c r="C6" s="2">
        <v>39979</v>
      </c>
      <c r="G6" s="17">
        <v>43252</v>
      </c>
      <c r="H6" s="17">
        <v>43296</v>
      </c>
      <c r="I6" s="2">
        <f>SUMIFS($C$2:$C$31,$A$2:$A$31,"&gt;"&amp;G6,$A$2:$A$31,"&lt;="&amp;H6)</f>
        <v>205740</v>
      </c>
    </row>
    <row r="7" spans="1:10" x14ac:dyDescent="0.35">
      <c r="A7" s="17">
        <v>43293</v>
      </c>
      <c r="B7" t="s">
        <v>7</v>
      </c>
      <c r="C7" s="2">
        <v>29277</v>
      </c>
      <c r="G7" s="17">
        <v>43296</v>
      </c>
      <c r="H7" s="17">
        <v>43313</v>
      </c>
      <c r="I7" s="2">
        <f t="shared" ref="I7:I8" si="0">SUMIFS($C$2:$C$31,$A$2:$A$31,"&gt;"&amp;G7,$A$2:$A$31,"&lt;="&amp;H7)</f>
        <v>330904</v>
      </c>
    </row>
    <row r="8" spans="1:10" x14ac:dyDescent="0.35">
      <c r="A8" s="17">
        <v>43299</v>
      </c>
      <c r="B8" t="s">
        <v>10</v>
      </c>
      <c r="C8" s="2">
        <v>33681</v>
      </c>
      <c r="G8" s="17">
        <v>43313</v>
      </c>
      <c r="H8" s="17">
        <v>43358</v>
      </c>
      <c r="I8" s="2">
        <f t="shared" si="0"/>
        <v>589784</v>
      </c>
    </row>
    <row r="9" spans="1:10" x14ac:dyDescent="0.35">
      <c r="A9" s="17">
        <v>43299</v>
      </c>
      <c r="B9" t="s">
        <v>4</v>
      </c>
      <c r="C9" s="2">
        <v>19998</v>
      </c>
    </row>
    <row r="10" spans="1:10" x14ac:dyDescent="0.35">
      <c r="A10" s="17">
        <v>43303</v>
      </c>
      <c r="B10" t="s">
        <v>7</v>
      </c>
      <c r="C10" s="2">
        <v>31955</v>
      </c>
    </row>
    <row r="11" spans="1:10" x14ac:dyDescent="0.35">
      <c r="A11" s="17">
        <v>43306</v>
      </c>
      <c r="B11" t="s">
        <v>10</v>
      </c>
      <c r="C11" s="2">
        <v>59878</v>
      </c>
    </row>
    <row r="12" spans="1:10" ht="16" x14ac:dyDescent="0.4">
      <c r="A12" s="17">
        <v>43306</v>
      </c>
      <c r="B12" t="s">
        <v>10</v>
      </c>
      <c r="C12" s="2">
        <v>29938</v>
      </c>
      <c r="G12" s="18" t="s">
        <v>80</v>
      </c>
    </row>
    <row r="13" spans="1:10" x14ac:dyDescent="0.35">
      <c r="A13" s="17">
        <v>43307</v>
      </c>
      <c r="B13" t="s">
        <v>10</v>
      </c>
      <c r="C13" s="2">
        <v>34196</v>
      </c>
    </row>
    <row r="14" spans="1:10" x14ac:dyDescent="0.35">
      <c r="A14" s="17">
        <v>43307</v>
      </c>
      <c r="B14" t="s">
        <v>4</v>
      </c>
      <c r="C14" s="2">
        <v>65965</v>
      </c>
      <c r="G14" s="19" t="s">
        <v>75</v>
      </c>
      <c r="H14" s="19"/>
      <c r="I14" s="19" t="s">
        <v>76</v>
      </c>
    </row>
    <row r="15" spans="1:10" x14ac:dyDescent="0.35">
      <c r="A15" s="17">
        <v>43312</v>
      </c>
      <c r="B15" t="s">
        <v>7</v>
      </c>
      <c r="C15" s="2">
        <v>11598</v>
      </c>
      <c r="G15" s="20">
        <v>43252</v>
      </c>
      <c r="I15" s="2">
        <f>SUMIFS($C$2:$C$31,$A$2:$A$31,"&gt;"&amp;G15,$A$2:$A$31,"&lt;="&amp;EOMONTH(G15,0))</f>
        <v>68592</v>
      </c>
    </row>
    <row r="16" spans="1:10" x14ac:dyDescent="0.35">
      <c r="A16" s="17">
        <v>43313</v>
      </c>
      <c r="B16" t="s">
        <v>10</v>
      </c>
      <c r="C16" s="2">
        <v>43695</v>
      </c>
      <c r="G16" s="20">
        <v>43282</v>
      </c>
      <c r="I16" s="2">
        <f t="shared" ref="I16:I18" si="1">SUMIFS($C$2:$C$31,$A$2:$A$31,"&gt;"&amp;G16,$A$2:$A$31,"&lt;="&amp;EOMONTH(G16,0))</f>
        <v>424357</v>
      </c>
    </row>
    <row r="17" spans="1:9" x14ac:dyDescent="0.35">
      <c r="A17" s="17">
        <v>43314</v>
      </c>
      <c r="B17" t="s">
        <v>4</v>
      </c>
      <c r="C17" s="2">
        <v>53963</v>
      </c>
      <c r="G17" s="20">
        <v>43313</v>
      </c>
      <c r="I17" s="2">
        <f t="shared" si="1"/>
        <v>484379</v>
      </c>
    </row>
    <row r="18" spans="1:9" x14ac:dyDescent="0.35">
      <c r="A18" s="17">
        <v>43318</v>
      </c>
      <c r="B18" t="s">
        <v>4</v>
      </c>
      <c r="C18" s="2">
        <v>43784</v>
      </c>
      <c r="G18" s="20">
        <v>43344</v>
      </c>
      <c r="I18" s="2">
        <f t="shared" si="1"/>
        <v>105405</v>
      </c>
    </row>
    <row r="19" spans="1:9" x14ac:dyDescent="0.35">
      <c r="A19" s="17">
        <v>43318</v>
      </c>
      <c r="B19" t="s">
        <v>4</v>
      </c>
      <c r="C19" s="2">
        <v>49656</v>
      </c>
    </row>
    <row r="20" spans="1:9" x14ac:dyDescent="0.35">
      <c r="A20" s="17">
        <v>43318</v>
      </c>
      <c r="B20" t="s">
        <v>10</v>
      </c>
      <c r="C20" s="2">
        <v>24325</v>
      </c>
    </row>
    <row r="21" spans="1:9" x14ac:dyDescent="0.35">
      <c r="A21" s="17">
        <v>43321</v>
      </c>
      <c r="B21" t="s">
        <v>4</v>
      </c>
      <c r="C21" s="2">
        <v>46336</v>
      </c>
    </row>
    <row r="22" spans="1:9" x14ac:dyDescent="0.35">
      <c r="A22" s="17">
        <v>43328</v>
      </c>
      <c r="B22" t="s">
        <v>7</v>
      </c>
      <c r="C22" s="2">
        <v>45540</v>
      </c>
    </row>
    <row r="23" spans="1:9" x14ac:dyDescent="0.35">
      <c r="A23" s="17">
        <v>43332</v>
      </c>
      <c r="B23" t="s">
        <v>4</v>
      </c>
      <c r="C23" s="2">
        <v>19989</v>
      </c>
    </row>
    <row r="24" spans="1:9" x14ac:dyDescent="0.35">
      <c r="A24" s="17">
        <v>43333</v>
      </c>
      <c r="B24" t="s">
        <v>4</v>
      </c>
      <c r="C24" s="2">
        <v>44675</v>
      </c>
    </row>
    <row r="25" spans="1:9" x14ac:dyDescent="0.35">
      <c r="A25" s="17">
        <v>43337</v>
      </c>
      <c r="B25" t="s">
        <v>7</v>
      </c>
      <c r="C25" s="2">
        <v>52311</v>
      </c>
    </row>
    <row r="26" spans="1:9" x14ac:dyDescent="0.35">
      <c r="A26" s="17">
        <v>43338</v>
      </c>
      <c r="B26" t="s">
        <v>7</v>
      </c>
      <c r="C26" s="2">
        <v>31955</v>
      </c>
    </row>
    <row r="27" spans="1:9" x14ac:dyDescent="0.35">
      <c r="A27" s="17">
        <v>43342</v>
      </c>
      <c r="B27" t="s">
        <v>4</v>
      </c>
      <c r="C27" s="2">
        <v>42569</v>
      </c>
    </row>
    <row r="28" spans="1:9" x14ac:dyDescent="0.35">
      <c r="A28" s="17">
        <v>43343</v>
      </c>
      <c r="B28" t="s">
        <v>7</v>
      </c>
      <c r="C28" s="2">
        <v>29276</v>
      </c>
    </row>
    <row r="29" spans="1:9" x14ac:dyDescent="0.35">
      <c r="A29" s="17">
        <v>43345</v>
      </c>
      <c r="B29" t="s">
        <v>7</v>
      </c>
      <c r="C29" s="2">
        <v>34155</v>
      </c>
    </row>
    <row r="30" spans="1:9" x14ac:dyDescent="0.35">
      <c r="A30" s="17">
        <v>43345</v>
      </c>
      <c r="B30" t="s">
        <v>10</v>
      </c>
      <c r="C30" s="2">
        <v>39295</v>
      </c>
    </row>
    <row r="31" spans="1:9" x14ac:dyDescent="0.35">
      <c r="A31" s="17">
        <v>43347</v>
      </c>
      <c r="B31" t="s">
        <v>7</v>
      </c>
      <c r="C31" s="2">
        <v>31955</v>
      </c>
    </row>
  </sheetData>
  <mergeCells count="1">
    <mergeCell ref="G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3B62-9D47-43A0-BB2A-041A7BAF82EC}">
  <dimension ref="A1:L28"/>
  <sheetViews>
    <sheetView workbookViewId="0">
      <selection activeCell="I6" sqref="I6"/>
    </sheetView>
  </sheetViews>
  <sheetFormatPr defaultRowHeight="14.5" x14ac:dyDescent="0.35"/>
  <cols>
    <col min="8" max="8" width="16.26953125" customWidth="1"/>
    <col min="9" max="9" width="18.6328125" customWidth="1"/>
    <col min="12" max="12" width="24.26953125" customWidth="1"/>
  </cols>
  <sheetData>
    <row r="1" spans="1:12" ht="19" thickBot="1" x14ac:dyDescent="0.5">
      <c r="A1" s="28" t="s">
        <v>0</v>
      </c>
      <c r="B1" s="28" t="s">
        <v>1</v>
      </c>
      <c r="C1" s="28" t="s">
        <v>2</v>
      </c>
      <c r="D1" s="28" t="s">
        <v>3</v>
      </c>
    </row>
    <row r="2" spans="1:12" x14ac:dyDescent="0.35">
      <c r="A2" t="s">
        <v>4</v>
      </c>
      <c r="B2" t="s">
        <v>5</v>
      </c>
      <c r="C2" t="s">
        <v>6</v>
      </c>
      <c r="D2" s="2">
        <v>11500</v>
      </c>
    </row>
    <row r="3" spans="1:12" x14ac:dyDescent="0.35">
      <c r="A3" t="s">
        <v>7</v>
      </c>
      <c r="B3" t="s">
        <v>8</v>
      </c>
      <c r="C3" t="s">
        <v>9</v>
      </c>
      <c r="D3" s="2">
        <v>10012</v>
      </c>
    </row>
    <row r="4" spans="1:12" ht="18" x14ac:dyDescent="0.4">
      <c r="A4" t="s">
        <v>10</v>
      </c>
      <c r="B4" t="s">
        <v>5</v>
      </c>
      <c r="C4" t="s">
        <v>9</v>
      </c>
      <c r="D4" s="2">
        <v>7870</v>
      </c>
      <c r="E4" s="27"/>
      <c r="H4" s="21" t="s">
        <v>81</v>
      </c>
      <c r="I4" s="21"/>
      <c r="J4" s="21"/>
      <c r="K4" s="21"/>
      <c r="L4" s="21"/>
    </row>
    <row r="5" spans="1:12" x14ac:dyDescent="0.35">
      <c r="A5" t="s">
        <v>10</v>
      </c>
      <c r="B5" t="s">
        <v>8</v>
      </c>
      <c r="C5" t="s">
        <v>11</v>
      </c>
      <c r="D5" s="2">
        <v>7172</v>
      </c>
    </row>
    <row r="6" spans="1:12" ht="16" x14ac:dyDescent="0.4">
      <c r="A6" t="s">
        <v>4</v>
      </c>
      <c r="B6" t="s">
        <v>5</v>
      </c>
      <c r="C6" t="s">
        <v>12</v>
      </c>
      <c r="D6" s="2">
        <v>6422</v>
      </c>
      <c r="H6" s="23" t="s">
        <v>82</v>
      </c>
      <c r="I6" s="24">
        <f>COUNTIF(A2:A28,A2)</f>
        <v>10</v>
      </c>
    </row>
    <row r="7" spans="1:12" x14ac:dyDescent="0.35">
      <c r="A7" t="s">
        <v>10</v>
      </c>
      <c r="B7" t="s">
        <v>13</v>
      </c>
      <c r="C7" t="s">
        <v>14</v>
      </c>
      <c r="D7" s="2">
        <v>5386</v>
      </c>
    </row>
    <row r="8" spans="1:12" x14ac:dyDescent="0.35">
      <c r="A8" t="s">
        <v>4</v>
      </c>
      <c r="B8" t="s">
        <v>8</v>
      </c>
      <c r="C8" t="s">
        <v>6</v>
      </c>
      <c r="D8" s="2">
        <v>4904</v>
      </c>
      <c r="H8" s="29" t="s">
        <v>4</v>
      </c>
      <c r="I8" s="22">
        <f>COUNTIF($A$2:$A$28,H8)</f>
        <v>10</v>
      </c>
    </row>
    <row r="9" spans="1:12" x14ac:dyDescent="0.35">
      <c r="A9" t="s">
        <v>10</v>
      </c>
      <c r="B9" t="s">
        <v>8</v>
      </c>
      <c r="C9" t="s">
        <v>14</v>
      </c>
      <c r="D9" s="2">
        <v>4476</v>
      </c>
      <c r="H9" s="29" t="s">
        <v>7</v>
      </c>
      <c r="I9" s="22">
        <f t="shared" ref="I9:I10" si="0">COUNTIF($A$2:$A$28,H9)</f>
        <v>8</v>
      </c>
    </row>
    <row r="10" spans="1:12" x14ac:dyDescent="0.35">
      <c r="A10" t="s">
        <v>7</v>
      </c>
      <c r="B10" t="s">
        <v>13</v>
      </c>
      <c r="C10" t="s">
        <v>15</v>
      </c>
      <c r="D10" s="2">
        <v>3683</v>
      </c>
      <c r="H10" s="29" t="s">
        <v>10</v>
      </c>
      <c r="I10" s="22">
        <f t="shared" si="0"/>
        <v>9</v>
      </c>
    </row>
    <row r="11" spans="1:12" x14ac:dyDescent="0.35">
      <c r="A11" t="s">
        <v>4</v>
      </c>
      <c r="B11" t="s">
        <v>16</v>
      </c>
      <c r="C11" t="s">
        <v>17</v>
      </c>
      <c r="D11" s="2">
        <v>3576</v>
      </c>
    </row>
    <row r="12" spans="1:12" x14ac:dyDescent="0.35">
      <c r="A12" t="s">
        <v>4</v>
      </c>
      <c r="B12" t="s">
        <v>8</v>
      </c>
      <c r="C12" t="s">
        <v>12</v>
      </c>
      <c r="D12" s="2">
        <v>3573</v>
      </c>
    </row>
    <row r="13" spans="1:12" x14ac:dyDescent="0.35">
      <c r="A13" t="s">
        <v>4</v>
      </c>
      <c r="B13" t="s">
        <v>8</v>
      </c>
      <c r="C13" t="s">
        <v>17</v>
      </c>
      <c r="D13" s="2">
        <v>3196</v>
      </c>
    </row>
    <row r="14" spans="1:12" x14ac:dyDescent="0.35">
      <c r="A14" t="s">
        <v>4</v>
      </c>
      <c r="B14" t="s">
        <v>13</v>
      </c>
      <c r="C14" t="s">
        <v>18</v>
      </c>
      <c r="D14" s="2">
        <v>2726</v>
      </c>
    </row>
    <row r="15" spans="1:12" x14ac:dyDescent="0.35">
      <c r="A15" t="s">
        <v>7</v>
      </c>
      <c r="B15" t="s">
        <v>8</v>
      </c>
      <c r="C15" t="s">
        <v>19</v>
      </c>
      <c r="D15" s="2">
        <v>2670</v>
      </c>
    </row>
    <row r="16" spans="1:12" x14ac:dyDescent="0.35">
      <c r="A16" t="s">
        <v>4</v>
      </c>
      <c r="B16" t="s">
        <v>13</v>
      </c>
      <c r="C16" t="s">
        <v>20</v>
      </c>
      <c r="D16" s="2">
        <v>2661</v>
      </c>
    </row>
    <row r="17" spans="1:4" x14ac:dyDescent="0.35">
      <c r="A17" t="s">
        <v>10</v>
      </c>
      <c r="B17" t="s">
        <v>5</v>
      </c>
      <c r="C17" t="s">
        <v>21</v>
      </c>
      <c r="D17" s="2">
        <v>1888</v>
      </c>
    </row>
    <row r="18" spans="1:4" x14ac:dyDescent="0.35">
      <c r="A18" t="s">
        <v>10</v>
      </c>
      <c r="B18" t="s">
        <v>5</v>
      </c>
      <c r="C18" t="s">
        <v>22</v>
      </c>
      <c r="D18" s="2">
        <v>1726</v>
      </c>
    </row>
    <row r="19" spans="1:4" x14ac:dyDescent="0.35">
      <c r="A19" t="s">
        <v>10</v>
      </c>
      <c r="B19" t="s">
        <v>23</v>
      </c>
      <c r="C19" t="s">
        <v>14</v>
      </c>
      <c r="D19" s="2">
        <v>1702</v>
      </c>
    </row>
    <row r="20" spans="1:4" x14ac:dyDescent="0.35">
      <c r="A20" t="s">
        <v>7</v>
      </c>
      <c r="B20" t="s">
        <v>13</v>
      </c>
      <c r="C20" t="s">
        <v>24</v>
      </c>
      <c r="D20" s="2">
        <v>1663</v>
      </c>
    </row>
    <row r="21" spans="1:4" x14ac:dyDescent="0.35">
      <c r="A21" t="s">
        <v>10</v>
      </c>
      <c r="B21" t="s">
        <v>16</v>
      </c>
      <c r="C21" t="s">
        <v>25</v>
      </c>
      <c r="D21" s="2">
        <v>1530</v>
      </c>
    </row>
    <row r="22" spans="1:4" x14ac:dyDescent="0.35">
      <c r="A22" t="s">
        <v>7</v>
      </c>
      <c r="B22" t="s">
        <v>23</v>
      </c>
      <c r="C22" t="s">
        <v>26</v>
      </c>
      <c r="D22" s="2">
        <v>1042</v>
      </c>
    </row>
    <row r="23" spans="1:4" x14ac:dyDescent="0.35">
      <c r="A23" t="s">
        <v>4</v>
      </c>
      <c r="B23" t="s">
        <v>23</v>
      </c>
      <c r="C23" t="s">
        <v>27</v>
      </c>
      <c r="D23" s="2">
        <v>1005</v>
      </c>
    </row>
    <row r="24" spans="1:4" x14ac:dyDescent="0.35">
      <c r="A24" t="s">
        <v>4</v>
      </c>
      <c r="B24" t="s">
        <v>13</v>
      </c>
      <c r="C24" t="s">
        <v>28</v>
      </c>
      <c r="D24" s="2">
        <v>685</v>
      </c>
    </row>
    <row r="25" spans="1:4" x14ac:dyDescent="0.35">
      <c r="A25" t="s">
        <v>10</v>
      </c>
      <c r="B25" t="s">
        <v>23</v>
      </c>
      <c r="C25" t="s">
        <v>29</v>
      </c>
      <c r="D25" s="2">
        <v>681</v>
      </c>
    </row>
    <row r="26" spans="1:4" x14ac:dyDescent="0.35">
      <c r="A26" t="s">
        <v>7</v>
      </c>
      <c r="B26" t="s">
        <v>16</v>
      </c>
      <c r="C26" t="s">
        <v>30</v>
      </c>
      <c r="D26" s="2">
        <v>646</v>
      </c>
    </row>
    <row r="27" spans="1:4" x14ac:dyDescent="0.35">
      <c r="A27" t="s">
        <v>7</v>
      </c>
      <c r="B27" t="s">
        <v>5</v>
      </c>
      <c r="C27" t="s">
        <v>19</v>
      </c>
      <c r="D27" s="2">
        <v>574</v>
      </c>
    </row>
    <row r="28" spans="1:4" x14ac:dyDescent="0.35">
      <c r="A28" t="s">
        <v>7</v>
      </c>
      <c r="B28" t="s">
        <v>5</v>
      </c>
      <c r="C28" t="s">
        <v>31</v>
      </c>
      <c r="D28" s="2">
        <v>273</v>
      </c>
    </row>
  </sheetData>
  <mergeCells count="1">
    <mergeCell ref="H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C19E-7B8B-404D-9E28-8115BAE946E5}">
  <dimension ref="A1:K28"/>
  <sheetViews>
    <sheetView workbookViewId="0">
      <selection activeCell="I9" sqref="I9"/>
    </sheetView>
  </sheetViews>
  <sheetFormatPr defaultRowHeight="14.5" x14ac:dyDescent="0.35"/>
  <cols>
    <col min="8" max="8" width="14.26953125" customWidth="1"/>
    <col min="9" max="9" width="16.7265625" customWidth="1"/>
    <col min="11" max="11" width="24.453125" customWidth="1"/>
  </cols>
  <sheetData>
    <row r="1" spans="1:11" ht="15" thickBo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11" ht="18" x14ac:dyDescent="0.4">
      <c r="A2" t="s">
        <v>4</v>
      </c>
      <c r="B2" t="s">
        <v>5</v>
      </c>
      <c r="C2" t="s">
        <v>6</v>
      </c>
      <c r="D2" s="2">
        <v>11500</v>
      </c>
      <c r="H2" s="26" t="s">
        <v>84</v>
      </c>
      <c r="I2" s="26"/>
      <c r="J2" s="26"/>
      <c r="K2" s="26"/>
    </row>
    <row r="3" spans="1:11" x14ac:dyDescent="0.35">
      <c r="A3" t="s">
        <v>7</v>
      </c>
      <c r="B3" t="s">
        <v>8</v>
      </c>
      <c r="C3" t="s">
        <v>9</v>
      </c>
      <c r="D3" s="2">
        <v>10012</v>
      </c>
    </row>
    <row r="4" spans="1:11" ht="16" x14ac:dyDescent="0.4">
      <c r="A4" t="s">
        <v>10</v>
      </c>
      <c r="B4" t="s">
        <v>5</v>
      </c>
      <c r="C4" t="s">
        <v>9</v>
      </c>
      <c r="D4" s="2">
        <v>7870</v>
      </c>
      <c r="H4" s="25" t="s">
        <v>85</v>
      </c>
      <c r="I4" s="30">
        <f>SUMIFS(D2:D28,A2:A28,A2,B2:B28,B3)</f>
        <v>11673</v>
      </c>
    </row>
    <row r="5" spans="1:11" x14ac:dyDescent="0.35">
      <c r="A5" t="s">
        <v>10</v>
      </c>
      <c r="B5" t="s">
        <v>8</v>
      </c>
      <c r="C5" t="s">
        <v>11</v>
      </c>
      <c r="D5" s="2">
        <v>7172</v>
      </c>
    </row>
    <row r="6" spans="1:11" x14ac:dyDescent="0.35">
      <c r="A6" t="s">
        <v>4</v>
      </c>
      <c r="B6" t="s">
        <v>5</v>
      </c>
      <c r="C6" t="s">
        <v>12</v>
      </c>
      <c r="D6" s="2">
        <v>6422</v>
      </c>
    </row>
    <row r="7" spans="1:11" ht="18" x14ac:dyDescent="0.4">
      <c r="A7" t="s">
        <v>10</v>
      </c>
      <c r="B7" t="s">
        <v>13</v>
      </c>
      <c r="C7" t="s">
        <v>14</v>
      </c>
      <c r="D7" s="2">
        <v>5386</v>
      </c>
      <c r="H7" s="21" t="s">
        <v>88</v>
      </c>
      <c r="I7" s="21"/>
      <c r="J7" s="21"/>
      <c r="K7" s="21"/>
    </row>
    <row r="8" spans="1:11" x14ac:dyDescent="0.35">
      <c r="A8" t="s">
        <v>4</v>
      </c>
      <c r="B8" t="s">
        <v>8</v>
      </c>
      <c r="C8" t="s">
        <v>6</v>
      </c>
      <c r="D8" s="2">
        <v>4904</v>
      </c>
    </row>
    <row r="9" spans="1:11" ht="16" x14ac:dyDescent="0.4">
      <c r="A9" t="s">
        <v>10</v>
      </c>
      <c r="B9" t="s">
        <v>8</v>
      </c>
      <c r="C9" t="s">
        <v>14</v>
      </c>
      <c r="D9" s="2">
        <v>4476</v>
      </c>
      <c r="H9" s="25" t="s">
        <v>85</v>
      </c>
      <c r="I9" s="30">
        <f>SUMIFS(D2:D28,A2:A28,A4,B2:B28,B2)</f>
        <v>11484</v>
      </c>
    </row>
    <row r="10" spans="1:11" x14ac:dyDescent="0.35">
      <c r="A10" t="s">
        <v>7</v>
      </c>
      <c r="B10" t="s">
        <v>13</v>
      </c>
      <c r="C10" t="s">
        <v>15</v>
      </c>
      <c r="D10" s="2">
        <v>3683</v>
      </c>
    </row>
    <row r="11" spans="1:11" x14ac:dyDescent="0.35">
      <c r="A11" t="s">
        <v>4</v>
      </c>
      <c r="B11" t="s">
        <v>16</v>
      </c>
      <c r="C11" t="s">
        <v>17</v>
      </c>
      <c r="D11" s="2">
        <v>3576</v>
      </c>
    </row>
    <row r="12" spans="1:11" x14ac:dyDescent="0.35">
      <c r="A12" t="s">
        <v>4</v>
      </c>
      <c r="B12" t="s">
        <v>8</v>
      </c>
      <c r="C12" t="s">
        <v>12</v>
      </c>
      <c r="D12" s="2">
        <v>3573</v>
      </c>
    </row>
    <row r="13" spans="1:11" x14ac:dyDescent="0.35">
      <c r="A13" t="s">
        <v>4</v>
      </c>
      <c r="B13" t="s">
        <v>8</v>
      </c>
      <c r="C13" t="s">
        <v>17</v>
      </c>
      <c r="D13" s="2">
        <v>3196</v>
      </c>
    </row>
    <row r="14" spans="1:11" x14ac:dyDescent="0.35">
      <c r="A14" t="s">
        <v>4</v>
      </c>
      <c r="B14" t="s">
        <v>13</v>
      </c>
      <c r="C14" t="s">
        <v>18</v>
      </c>
      <c r="D14" s="2">
        <v>2726</v>
      </c>
    </row>
    <row r="15" spans="1:11" x14ac:dyDescent="0.35">
      <c r="A15" t="s">
        <v>7</v>
      </c>
      <c r="B15" t="s">
        <v>8</v>
      </c>
      <c r="C15" t="s">
        <v>19</v>
      </c>
      <c r="D15" s="2">
        <v>2670</v>
      </c>
    </row>
    <row r="16" spans="1:11" x14ac:dyDescent="0.35">
      <c r="A16" t="s">
        <v>4</v>
      </c>
      <c r="B16" t="s">
        <v>13</v>
      </c>
      <c r="C16" t="s">
        <v>20</v>
      </c>
      <c r="D16" s="2">
        <v>2661</v>
      </c>
    </row>
    <row r="17" spans="1:4" x14ac:dyDescent="0.35">
      <c r="A17" t="s">
        <v>10</v>
      </c>
      <c r="B17" t="s">
        <v>5</v>
      </c>
      <c r="C17" t="s">
        <v>21</v>
      </c>
      <c r="D17" s="2">
        <v>1888</v>
      </c>
    </row>
    <row r="18" spans="1:4" x14ac:dyDescent="0.35">
      <c r="A18" t="s">
        <v>10</v>
      </c>
      <c r="B18" t="s">
        <v>5</v>
      </c>
      <c r="C18" t="s">
        <v>22</v>
      </c>
      <c r="D18" s="2">
        <v>1726</v>
      </c>
    </row>
    <row r="19" spans="1:4" x14ac:dyDescent="0.35">
      <c r="A19" t="s">
        <v>10</v>
      </c>
      <c r="B19" t="s">
        <v>23</v>
      </c>
      <c r="C19" t="s">
        <v>14</v>
      </c>
      <c r="D19" s="2">
        <v>1702</v>
      </c>
    </row>
    <row r="20" spans="1:4" x14ac:dyDescent="0.35">
      <c r="A20" t="s">
        <v>7</v>
      </c>
      <c r="B20" t="s">
        <v>13</v>
      </c>
      <c r="C20" t="s">
        <v>24</v>
      </c>
      <c r="D20" s="2">
        <v>1663</v>
      </c>
    </row>
    <row r="21" spans="1:4" x14ac:dyDescent="0.35">
      <c r="A21" t="s">
        <v>10</v>
      </c>
      <c r="B21" t="s">
        <v>16</v>
      </c>
      <c r="C21" t="s">
        <v>25</v>
      </c>
      <c r="D21" s="2">
        <v>1530</v>
      </c>
    </row>
    <row r="22" spans="1:4" x14ac:dyDescent="0.35">
      <c r="A22" t="s">
        <v>7</v>
      </c>
      <c r="B22" t="s">
        <v>23</v>
      </c>
      <c r="C22" t="s">
        <v>26</v>
      </c>
      <c r="D22" s="2">
        <v>1042</v>
      </c>
    </row>
    <row r="23" spans="1:4" x14ac:dyDescent="0.35">
      <c r="A23" t="s">
        <v>4</v>
      </c>
      <c r="B23" t="s">
        <v>23</v>
      </c>
      <c r="C23" t="s">
        <v>27</v>
      </c>
      <c r="D23" s="2">
        <v>1005</v>
      </c>
    </row>
    <row r="24" spans="1:4" x14ac:dyDescent="0.35">
      <c r="A24" t="s">
        <v>4</v>
      </c>
      <c r="B24" t="s">
        <v>13</v>
      </c>
      <c r="C24" t="s">
        <v>28</v>
      </c>
      <c r="D24" s="2">
        <v>685</v>
      </c>
    </row>
    <row r="25" spans="1:4" x14ac:dyDescent="0.35">
      <c r="A25" t="s">
        <v>10</v>
      </c>
      <c r="B25" t="s">
        <v>23</v>
      </c>
      <c r="C25" t="s">
        <v>29</v>
      </c>
      <c r="D25" s="2">
        <v>681</v>
      </c>
    </row>
    <row r="26" spans="1:4" x14ac:dyDescent="0.35">
      <c r="A26" t="s">
        <v>7</v>
      </c>
      <c r="B26" t="s">
        <v>16</v>
      </c>
      <c r="C26" t="s">
        <v>30</v>
      </c>
      <c r="D26" s="2">
        <v>646</v>
      </c>
    </row>
    <row r="27" spans="1:4" x14ac:dyDescent="0.35">
      <c r="A27" t="s">
        <v>7</v>
      </c>
      <c r="B27" t="s">
        <v>5</v>
      </c>
      <c r="C27" t="s">
        <v>19</v>
      </c>
      <c r="D27" s="2">
        <v>574</v>
      </c>
    </row>
    <row r="28" spans="1:4" x14ac:dyDescent="0.35">
      <c r="A28" t="s">
        <v>7</v>
      </c>
      <c r="B28" t="s">
        <v>5</v>
      </c>
      <c r="C28" t="s">
        <v>31</v>
      </c>
      <c r="D28" s="2">
        <v>273</v>
      </c>
    </row>
  </sheetData>
  <mergeCells count="1">
    <mergeCell ref="H7:K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A137-E1CB-4F67-A2EC-31A9CD3A11DA}">
  <dimension ref="A1:L28"/>
  <sheetViews>
    <sheetView workbookViewId="0">
      <selection activeCell="I9" sqref="I9"/>
    </sheetView>
  </sheetViews>
  <sheetFormatPr defaultRowHeight="14.5" x14ac:dyDescent="0.35"/>
  <cols>
    <col min="8" max="8" width="24.36328125" customWidth="1"/>
    <col min="9" max="9" width="14.90625" customWidth="1"/>
    <col min="12" max="12" width="25.36328125" customWidth="1"/>
  </cols>
  <sheetData>
    <row r="1" spans="1:12" ht="15" thickBo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12" x14ac:dyDescent="0.35">
      <c r="A2" t="s">
        <v>4</v>
      </c>
      <c r="B2" t="s">
        <v>5</v>
      </c>
      <c r="C2" t="s">
        <v>6</v>
      </c>
      <c r="D2" s="2">
        <v>11500</v>
      </c>
    </row>
    <row r="3" spans="1:12" ht="18" x14ac:dyDescent="0.4">
      <c r="A3" t="s">
        <v>7</v>
      </c>
      <c r="B3" t="s">
        <v>8</v>
      </c>
      <c r="C3" t="s">
        <v>9</v>
      </c>
      <c r="D3" s="2">
        <v>10012</v>
      </c>
      <c r="H3" s="21" t="s">
        <v>86</v>
      </c>
      <c r="I3" s="21"/>
      <c r="J3" s="21"/>
      <c r="K3" s="21"/>
      <c r="L3" s="21"/>
    </row>
    <row r="4" spans="1:12" x14ac:dyDescent="0.35">
      <c r="A4" t="s">
        <v>10</v>
      </c>
      <c r="B4" t="s">
        <v>5</v>
      </c>
      <c r="C4" t="s">
        <v>9</v>
      </c>
      <c r="D4" s="2">
        <v>7870</v>
      </c>
    </row>
    <row r="5" spans="1:12" ht="16" x14ac:dyDescent="0.4">
      <c r="A5" t="s">
        <v>10</v>
      </c>
      <c r="B5" t="s">
        <v>8</v>
      </c>
      <c r="C5" t="s">
        <v>11</v>
      </c>
      <c r="D5" s="2">
        <v>7172</v>
      </c>
      <c r="H5" s="25" t="s">
        <v>89</v>
      </c>
      <c r="I5" s="31">
        <f>AVERAGEIFS(D2:D28,A2:A28,A3,B2:B28,B2)</f>
        <v>423.5</v>
      </c>
    </row>
    <row r="6" spans="1:12" x14ac:dyDescent="0.35">
      <c r="A6" t="s">
        <v>4</v>
      </c>
      <c r="B6" t="s">
        <v>5</v>
      </c>
      <c r="C6" t="s">
        <v>12</v>
      </c>
      <c r="D6" s="2">
        <v>6422</v>
      </c>
    </row>
    <row r="7" spans="1:12" x14ac:dyDescent="0.35">
      <c r="A7" t="s">
        <v>10</v>
      </c>
      <c r="B7" t="s">
        <v>13</v>
      </c>
      <c r="C7" t="s">
        <v>14</v>
      </c>
      <c r="D7" s="2">
        <v>5386</v>
      </c>
    </row>
    <row r="8" spans="1:12" x14ac:dyDescent="0.35">
      <c r="A8" t="s">
        <v>4</v>
      </c>
      <c r="B8" t="s">
        <v>8</v>
      </c>
      <c r="C8" t="s">
        <v>6</v>
      </c>
      <c r="D8" s="2">
        <v>4904</v>
      </c>
      <c r="H8" t="s">
        <v>10</v>
      </c>
      <c r="I8" s="31">
        <f>AVERAGEIFS(D2:D28,A2:A28,H8,B2:B28,B2)</f>
        <v>3828</v>
      </c>
    </row>
    <row r="9" spans="1:12" x14ac:dyDescent="0.35">
      <c r="A9" t="s">
        <v>10</v>
      </c>
      <c r="B9" t="s">
        <v>8</v>
      </c>
      <c r="C9" t="s">
        <v>14</v>
      </c>
      <c r="D9" s="2">
        <v>4476</v>
      </c>
      <c r="H9" t="s">
        <v>4</v>
      </c>
      <c r="I9" s="31">
        <f>AVERAGEIFS(D2:D28,A2:A28,H9,B2:B28,B2)</f>
        <v>8961</v>
      </c>
    </row>
    <row r="10" spans="1:12" x14ac:dyDescent="0.35">
      <c r="A10" t="s">
        <v>7</v>
      </c>
      <c r="B10" t="s">
        <v>13</v>
      </c>
      <c r="C10" t="s">
        <v>15</v>
      </c>
      <c r="D10" s="2">
        <v>3683</v>
      </c>
    </row>
    <row r="11" spans="1:12" x14ac:dyDescent="0.35">
      <c r="A11" t="s">
        <v>4</v>
      </c>
      <c r="B11" t="s">
        <v>16</v>
      </c>
      <c r="C11" t="s">
        <v>17</v>
      </c>
      <c r="D11" s="2">
        <v>3576</v>
      </c>
    </row>
    <row r="12" spans="1:12" x14ac:dyDescent="0.35">
      <c r="A12" t="s">
        <v>4</v>
      </c>
      <c r="B12" t="s">
        <v>8</v>
      </c>
      <c r="C12" t="s">
        <v>12</v>
      </c>
      <c r="D12" s="2">
        <v>3573</v>
      </c>
    </row>
    <row r="13" spans="1:12" x14ac:dyDescent="0.35">
      <c r="A13" t="s">
        <v>4</v>
      </c>
      <c r="B13" t="s">
        <v>8</v>
      </c>
      <c r="C13" t="s">
        <v>17</v>
      </c>
      <c r="D13" s="2">
        <v>3196</v>
      </c>
    </row>
    <row r="14" spans="1:12" x14ac:dyDescent="0.35">
      <c r="A14" t="s">
        <v>4</v>
      </c>
      <c r="B14" t="s">
        <v>13</v>
      </c>
      <c r="C14" t="s">
        <v>18</v>
      </c>
      <c r="D14" s="2">
        <v>2726</v>
      </c>
    </row>
    <row r="15" spans="1:12" x14ac:dyDescent="0.35">
      <c r="A15" t="s">
        <v>7</v>
      </c>
      <c r="B15" t="s">
        <v>8</v>
      </c>
      <c r="C15" t="s">
        <v>19</v>
      </c>
      <c r="D15" s="2">
        <v>2670</v>
      </c>
    </row>
    <row r="16" spans="1:12" x14ac:dyDescent="0.35">
      <c r="A16" t="s">
        <v>4</v>
      </c>
      <c r="B16" t="s">
        <v>13</v>
      </c>
      <c r="C16" t="s">
        <v>20</v>
      </c>
      <c r="D16" s="2">
        <v>2661</v>
      </c>
    </row>
    <row r="17" spans="1:4" x14ac:dyDescent="0.35">
      <c r="A17" t="s">
        <v>10</v>
      </c>
      <c r="B17" t="s">
        <v>5</v>
      </c>
      <c r="C17" t="s">
        <v>21</v>
      </c>
      <c r="D17" s="2">
        <v>1888</v>
      </c>
    </row>
    <row r="18" spans="1:4" x14ac:dyDescent="0.35">
      <c r="A18" t="s">
        <v>10</v>
      </c>
      <c r="B18" t="s">
        <v>5</v>
      </c>
      <c r="C18" t="s">
        <v>22</v>
      </c>
      <c r="D18" s="2">
        <v>1726</v>
      </c>
    </row>
    <row r="19" spans="1:4" x14ac:dyDescent="0.35">
      <c r="A19" t="s">
        <v>10</v>
      </c>
      <c r="B19" t="s">
        <v>23</v>
      </c>
      <c r="C19" t="s">
        <v>14</v>
      </c>
      <c r="D19" s="2">
        <v>1702</v>
      </c>
    </row>
    <row r="20" spans="1:4" x14ac:dyDescent="0.35">
      <c r="A20" t="s">
        <v>7</v>
      </c>
      <c r="B20" t="s">
        <v>13</v>
      </c>
      <c r="C20" t="s">
        <v>24</v>
      </c>
      <c r="D20" s="2">
        <v>1663</v>
      </c>
    </row>
    <row r="21" spans="1:4" x14ac:dyDescent="0.35">
      <c r="A21" t="s">
        <v>10</v>
      </c>
      <c r="B21" t="s">
        <v>16</v>
      </c>
      <c r="C21" t="s">
        <v>25</v>
      </c>
      <c r="D21" s="2">
        <v>1530</v>
      </c>
    </row>
    <row r="22" spans="1:4" x14ac:dyDescent="0.35">
      <c r="A22" t="s">
        <v>7</v>
      </c>
      <c r="B22" t="s">
        <v>23</v>
      </c>
      <c r="C22" t="s">
        <v>26</v>
      </c>
      <c r="D22" s="2">
        <v>1042</v>
      </c>
    </row>
    <row r="23" spans="1:4" x14ac:dyDescent="0.35">
      <c r="A23" t="s">
        <v>4</v>
      </c>
      <c r="B23" t="s">
        <v>23</v>
      </c>
      <c r="C23" t="s">
        <v>27</v>
      </c>
      <c r="D23" s="2">
        <v>1005</v>
      </c>
    </row>
    <row r="24" spans="1:4" x14ac:dyDescent="0.35">
      <c r="A24" t="s">
        <v>4</v>
      </c>
      <c r="B24" t="s">
        <v>13</v>
      </c>
      <c r="C24" t="s">
        <v>28</v>
      </c>
      <c r="D24" s="2">
        <v>685</v>
      </c>
    </row>
    <row r="25" spans="1:4" x14ac:dyDescent="0.35">
      <c r="A25" t="s">
        <v>10</v>
      </c>
      <c r="B25" t="s">
        <v>23</v>
      </c>
      <c r="C25" t="s">
        <v>29</v>
      </c>
      <c r="D25" s="2">
        <v>681</v>
      </c>
    </row>
    <row r="26" spans="1:4" x14ac:dyDescent="0.35">
      <c r="A26" t="s">
        <v>7</v>
      </c>
      <c r="B26" t="s">
        <v>16</v>
      </c>
      <c r="C26" t="s">
        <v>30</v>
      </c>
      <c r="D26" s="2">
        <v>646</v>
      </c>
    </row>
    <row r="27" spans="1:4" x14ac:dyDescent="0.35">
      <c r="A27" t="s">
        <v>7</v>
      </c>
      <c r="B27" t="s">
        <v>5</v>
      </c>
      <c r="C27" t="s">
        <v>19</v>
      </c>
      <c r="D27" s="2">
        <v>574</v>
      </c>
    </row>
    <row r="28" spans="1:4" x14ac:dyDescent="0.35">
      <c r="A28" t="s">
        <v>7</v>
      </c>
      <c r="B28" t="s">
        <v>5</v>
      </c>
      <c r="C28" t="s">
        <v>31</v>
      </c>
      <c r="D28" s="2">
        <v>273</v>
      </c>
    </row>
  </sheetData>
  <mergeCells count="1">
    <mergeCell ref="H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3C81-B6F4-4BE9-96ED-079654F341EE}">
  <dimension ref="A1:L28"/>
  <sheetViews>
    <sheetView tabSelected="1" workbookViewId="0">
      <selection activeCell="I10" sqref="I10"/>
    </sheetView>
  </sheetViews>
  <sheetFormatPr defaultRowHeight="14.5" x14ac:dyDescent="0.35"/>
  <cols>
    <col min="1" max="1" width="11" customWidth="1"/>
    <col min="2" max="2" width="10.81640625" customWidth="1"/>
    <col min="8" max="8" width="11.1796875" customWidth="1"/>
    <col min="9" max="9" width="13.1796875" customWidth="1"/>
    <col min="12" max="12" width="14.08984375" customWidth="1"/>
  </cols>
  <sheetData>
    <row r="1" spans="1:12" ht="15" thickBo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12" x14ac:dyDescent="0.35">
      <c r="A2" t="s">
        <v>4</v>
      </c>
      <c r="B2" t="s">
        <v>5</v>
      </c>
      <c r="C2" t="s">
        <v>6</v>
      </c>
      <c r="D2" s="2">
        <v>11500</v>
      </c>
    </row>
    <row r="3" spans="1:12" x14ac:dyDescent="0.35">
      <c r="A3" t="s">
        <v>7</v>
      </c>
      <c r="B3" t="s">
        <v>8</v>
      </c>
      <c r="C3" t="s">
        <v>9</v>
      </c>
      <c r="D3" s="2">
        <v>10012</v>
      </c>
    </row>
    <row r="4" spans="1:12" ht="18" x14ac:dyDescent="0.4">
      <c r="A4" t="s">
        <v>10</v>
      </c>
      <c r="B4" t="s">
        <v>5</v>
      </c>
      <c r="C4" t="s">
        <v>9</v>
      </c>
      <c r="D4" s="2">
        <v>7870</v>
      </c>
      <c r="H4" s="21" t="s">
        <v>83</v>
      </c>
      <c r="I4" s="21"/>
      <c r="J4" s="21"/>
      <c r="K4" s="21"/>
      <c r="L4" s="21"/>
    </row>
    <row r="5" spans="1:12" x14ac:dyDescent="0.35">
      <c r="A5" t="s">
        <v>10</v>
      </c>
      <c r="B5" t="s">
        <v>8</v>
      </c>
      <c r="C5" t="s">
        <v>11</v>
      </c>
      <c r="D5" s="2">
        <v>7172</v>
      </c>
    </row>
    <row r="6" spans="1:12" ht="16" x14ac:dyDescent="0.4">
      <c r="A6" t="s">
        <v>4</v>
      </c>
      <c r="B6" t="s">
        <v>5</v>
      </c>
      <c r="C6" t="s">
        <v>12</v>
      </c>
      <c r="D6" s="2">
        <v>6422</v>
      </c>
      <c r="H6" s="23" t="s">
        <v>87</v>
      </c>
      <c r="I6" s="22">
        <f>COUNTIFS(A2:A28,A2,B2:B28,B3)</f>
        <v>3</v>
      </c>
    </row>
    <row r="7" spans="1:12" x14ac:dyDescent="0.35">
      <c r="A7" t="s">
        <v>10</v>
      </c>
      <c r="B7" t="s">
        <v>13</v>
      </c>
      <c r="C7" t="s">
        <v>14</v>
      </c>
      <c r="D7" s="2">
        <v>5386</v>
      </c>
    </row>
    <row r="8" spans="1:12" x14ac:dyDescent="0.35">
      <c r="A8" t="s">
        <v>4</v>
      </c>
      <c r="B8" t="s">
        <v>8</v>
      </c>
      <c r="C8" t="s">
        <v>6</v>
      </c>
      <c r="D8" s="2">
        <v>4904</v>
      </c>
    </row>
    <row r="9" spans="1:12" x14ac:dyDescent="0.35">
      <c r="A9" t="s">
        <v>10</v>
      </c>
      <c r="B9" t="s">
        <v>8</v>
      </c>
      <c r="C9" t="s">
        <v>14</v>
      </c>
      <c r="D9" s="2">
        <v>4476</v>
      </c>
      <c r="H9" t="s">
        <v>7</v>
      </c>
      <c r="I9">
        <f>COUNTIFS(A2:A28,A3,B2:B28,B3)</f>
        <v>2</v>
      </c>
    </row>
    <row r="10" spans="1:12" x14ac:dyDescent="0.35">
      <c r="A10" t="s">
        <v>7</v>
      </c>
      <c r="B10" t="s">
        <v>13</v>
      </c>
      <c r="C10" t="s">
        <v>15</v>
      </c>
      <c r="D10" s="2">
        <v>3683</v>
      </c>
      <c r="H10" t="s">
        <v>90</v>
      </c>
      <c r="I10">
        <f>COUNTIFS(A3:A29,A4,B3:B29,B4)</f>
        <v>3</v>
      </c>
    </row>
    <row r="11" spans="1:12" x14ac:dyDescent="0.35">
      <c r="A11" t="s">
        <v>4</v>
      </c>
      <c r="B11" t="s">
        <v>16</v>
      </c>
      <c r="C11" t="s">
        <v>17</v>
      </c>
      <c r="D11" s="2">
        <v>3576</v>
      </c>
    </row>
    <row r="12" spans="1:12" x14ac:dyDescent="0.35">
      <c r="A12" t="s">
        <v>4</v>
      </c>
      <c r="B12" t="s">
        <v>8</v>
      </c>
      <c r="C12" t="s">
        <v>12</v>
      </c>
      <c r="D12" s="2">
        <v>3573</v>
      </c>
    </row>
    <row r="13" spans="1:12" x14ac:dyDescent="0.35">
      <c r="A13" t="s">
        <v>4</v>
      </c>
      <c r="B13" t="s">
        <v>8</v>
      </c>
      <c r="C13" t="s">
        <v>17</v>
      </c>
      <c r="D13" s="2">
        <v>3196</v>
      </c>
    </row>
    <row r="14" spans="1:12" x14ac:dyDescent="0.35">
      <c r="A14" t="s">
        <v>4</v>
      </c>
      <c r="B14" t="s">
        <v>13</v>
      </c>
      <c r="C14" t="s">
        <v>18</v>
      </c>
      <c r="D14" s="2">
        <v>2726</v>
      </c>
    </row>
    <row r="15" spans="1:12" x14ac:dyDescent="0.35">
      <c r="A15" t="s">
        <v>7</v>
      </c>
      <c r="B15" t="s">
        <v>8</v>
      </c>
      <c r="C15" t="s">
        <v>19</v>
      </c>
      <c r="D15" s="2">
        <v>2670</v>
      </c>
    </row>
    <row r="16" spans="1:12" x14ac:dyDescent="0.35">
      <c r="A16" t="s">
        <v>4</v>
      </c>
      <c r="B16" t="s">
        <v>13</v>
      </c>
      <c r="C16" t="s">
        <v>20</v>
      </c>
      <c r="D16" s="2">
        <v>2661</v>
      </c>
    </row>
    <row r="17" spans="1:4" x14ac:dyDescent="0.35">
      <c r="A17" t="s">
        <v>10</v>
      </c>
      <c r="B17" t="s">
        <v>5</v>
      </c>
      <c r="C17" t="s">
        <v>21</v>
      </c>
      <c r="D17" s="2">
        <v>1888</v>
      </c>
    </row>
    <row r="18" spans="1:4" x14ac:dyDescent="0.35">
      <c r="A18" t="s">
        <v>10</v>
      </c>
      <c r="B18" t="s">
        <v>5</v>
      </c>
      <c r="C18" t="s">
        <v>22</v>
      </c>
      <c r="D18" s="2">
        <v>1726</v>
      </c>
    </row>
    <row r="19" spans="1:4" x14ac:dyDescent="0.35">
      <c r="A19" t="s">
        <v>10</v>
      </c>
      <c r="B19" t="s">
        <v>23</v>
      </c>
      <c r="C19" t="s">
        <v>14</v>
      </c>
      <c r="D19" s="2">
        <v>1702</v>
      </c>
    </row>
    <row r="20" spans="1:4" x14ac:dyDescent="0.35">
      <c r="A20" t="s">
        <v>7</v>
      </c>
      <c r="B20" t="s">
        <v>13</v>
      </c>
      <c r="C20" t="s">
        <v>24</v>
      </c>
      <c r="D20" s="2">
        <v>1663</v>
      </c>
    </row>
    <row r="21" spans="1:4" x14ac:dyDescent="0.35">
      <c r="A21" t="s">
        <v>10</v>
      </c>
      <c r="B21" t="s">
        <v>16</v>
      </c>
      <c r="C21" t="s">
        <v>25</v>
      </c>
      <c r="D21" s="2">
        <v>1530</v>
      </c>
    </row>
    <row r="22" spans="1:4" x14ac:dyDescent="0.35">
      <c r="A22" t="s">
        <v>7</v>
      </c>
      <c r="B22" t="s">
        <v>23</v>
      </c>
      <c r="C22" t="s">
        <v>26</v>
      </c>
      <c r="D22" s="2">
        <v>1042</v>
      </c>
    </row>
    <row r="23" spans="1:4" x14ac:dyDescent="0.35">
      <c r="A23" t="s">
        <v>4</v>
      </c>
      <c r="B23" t="s">
        <v>23</v>
      </c>
      <c r="C23" t="s">
        <v>27</v>
      </c>
      <c r="D23" s="2">
        <v>1005</v>
      </c>
    </row>
    <row r="24" spans="1:4" x14ac:dyDescent="0.35">
      <c r="A24" t="s">
        <v>4</v>
      </c>
      <c r="B24" t="s">
        <v>13</v>
      </c>
      <c r="C24" t="s">
        <v>28</v>
      </c>
      <c r="D24" s="2">
        <v>685</v>
      </c>
    </row>
    <row r="25" spans="1:4" x14ac:dyDescent="0.35">
      <c r="A25" t="s">
        <v>10</v>
      </c>
      <c r="B25" t="s">
        <v>23</v>
      </c>
      <c r="C25" t="s">
        <v>29</v>
      </c>
      <c r="D25" s="2">
        <v>681</v>
      </c>
    </row>
    <row r="26" spans="1:4" x14ac:dyDescent="0.35">
      <c r="A26" t="s">
        <v>7</v>
      </c>
      <c r="B26" t="s">
        <v>16</v>
      </c>
      <c r="C26" t="s">
        <v>30</v>
      </c>
      <c r="D26" s="2">
        <v>646</v>
      </c>
    </row>
    <row r="27" spans="1:4" x14ac:dyDescent="0.35">
      <c r="A27" t="s">
        <v>7</v>
      </c>
      <c r="B27" t="s">
        <v>5</v>
      </c>
      <c r="C27" t="s">
        <v>19</v>
      </c>
      <c r="D27" s="2">
        <v>574</v>
      </c>
    </row>
    <row r="28" spans="1:4" x14ac:dyDescent="0.35">
      <c r="A28" t="s">
        <v>7</v>
      </c>
      <c r="B28" t="s">
        <v>5</v>
      </c>
      <c r="C28" t="s">
        <v>31</v>
      </c>
      <c r="D28" s="2">
        <v>273</v>
      </c>
    </row>
  </sheetData>
  <mergeCells count="1">
    <mergeCell ref="H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SUMIF</vt:lpstr>
      <vt:lpstr>AVERAGEIF</vt:lpstr>
      <vt:lpstr>Numeric criteria </vt:lpstr>
      <vt:lpstr>Date criteria</vt:lpstr>
      <vt:lpstr>COUNTIF</vt:lpstr>
      <vt:lpstr>SUMIFS</vt:lpstr>
      <vt:lpstr>AVERAGEIFS</vt:lpstr>
      <vt:lpstr>COUNTIFS</vt:lpstr>
      <vt:lpstr>A</vt:lpstr>
      <vt:lpstr>B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abdishakur Diiso</dc:creator>
  <cp:lastModifiedBy>abdishakur Diiso</cp:lastModifiedBy>
  <dcterms:created xsi:type="dcterms:W3CDTF">2025-02-19T14:35:30Z</dcterms:created>
  <dcterms:modified xsi:type="dcterms:W3CDTF">2025-02-20T08:26:24Z</dcterms:modified>
</cp:coreProperties>
</file>